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TB12\Obmen\ОТЧЕТ жителям\Мастер Ком\2024\"/>
    </mc:Choice>
  </mc:AlternateContent>
  <xr:revisionPtr revIDLastSave="0" documentId="13_ncr:1_{E7B44ED7-9AF8-4DDF-A7F4-5AE1AC7102A4}" xr6:coauthVersionLast="47" xr6:coauthVersionMax="47" xr10:uidLastSave="{00000000-0000-0000-0000-000000000000}"/>
  <bookViews>
    <workbookView xWindow="-120" yWindow="-120" windowWidth="29040" windowHeight="15840" firstSheet="2" activeTab="4" xr2:uid="{00000000-000D-0000-FFFF-FFFF00000000}"/>
  </bookViews>
  <sheets>
    <sheet name="Тух 28" sheetId="2" r:id="rId1"/>
    <sheet name="Пенз 43" sheetId="3" r:id="rId2"/>
    <sheet name="Пенз 53" sheetId="4" r:id="rId3"/>
    <sheet name="Пенз 59" sheetId="5" r:id="rId4"/>
    <sheet name="Влад 50" sheetId="6" r:id="rId5"/>
    <sheet name="Влад 54" sheetId="7" r:id="rId6"/>
    <sheet name="Пенз 56" sheetId="8" r:id="rId7"/>
    <sheet name="Пензен 74" sheetId="9" r:id="rId8"/>
    <sheet name="КМар 30" sheetId="10" r:id="rId9"/>
    <sheet name="Пензен 41" sheetId="11" r:id="rId10"/>
    <sheet name="Дачн 43" sheetId="13" r:id="rId11"/>
    <sheet name="Пензен 51" sheetId="15" r:id="rId12"/>
    <sheet name="Пензенс 62" sheetId="16" r:id="rId13"/>
    <sheet name="Тух. 58" sheetId="17" r:id="rId14"/>
  </sheets>
  <definedNames>
    <definedName name="_xlnm.Print_Area" localSheetId="5">'Влад 54'!$A$1:$G$28</definedName>
    <definedName name="_xlnm.Print_Area" localSheetId="9">'Пензен 41'!$A$1:$G$27</definedName>
    <definedName name="_xlnm.Print_Area" localSheetId="11">'Пензен 51'!$A$1:$G$26</definedName>
    <definedName name="_xlnm.Print_Area" localSheetId="12">'Пензенс 62'!$A$1:$G$27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7" l="1"/>
  <c r="E19" i="13"/>
  <c r="E20" i="13" s="1"/>
  <c r="E15" i="8"/>
  <c r="E16" i="8"/>
  <c r="E17" i="7"/>
  <c r="E16" i="6"/>
  <c r="E15" i="6"/>
  <c r="E14" i="2"/>
  <c r="E15" i="2" s="1"/>
  <c r="G5" i="17"/>
  <c r="G5" i="15"/>
  <c r="G5" i="13"/>
  <c r="E19" i="17"/>
  <c r="E12" i="15"/>
  <c r="E13" i="15" s="1"/>
  <c r="E18" i="7"/>
  <c r="E13" i="11"/>
  <c r="E14" i="11" s="1"/>
  <c r="E13" i="5"/>
  <c r="E14" i="5"/>
  <c r="E14" i="4"/>
  <c r="E15" i="4" s="1"/>
  <c r="D24" i="17"/>
  <c r="D19" i="16"/>
  <c r="E13" i="16"/>
  <c r="E14" i="16" s="1"/>
  <c r="G5" i="16"/>
  <c r="D18" i="15"/>
  <c r="D25" i="13"/>
  <c r="G5" i="9"/>
  <c r="G5" i="10"/>
  <c r="G5" i="8"/>
  <c r="G5" i="7"/>
  <c r="G5" i="6"/>
  <c r="G5" i="2"/>
  <c r="E14" i="10"/>
  <c r="E15" i="10" s="1"/>
  <c r="E13" i="9"/>
  <c r="E14" i="9"/>
  <c r="D19" i="11"/>
  <c r="G5" i="11"/>
  <c r="G5" i="3"/>
  <c r="G5" i="5"/>
  <c r="D20" i="10"/>
  <c r="D19" i="9"/>
  <c r="D21" i="8"/>
  <c r="D23" i="7"/>
  <c r="D21" i="6"/>
  <c r="D19" i="5"/>
  <c r="D20" i="4"/>
  <c r="D19" i="3"/>
  <c r="E13" i="3"/>
  <c r="E14" i="3" s="1"/>
  <c r="D20" i="2"/>
  <c r="G5" i="4"/>
</calcChain>
</file>

<file path=xl/sharedStrings.xml><?xml version="1.0" encoding="utf-8"?>
<sst xmlns="http://schemas.openxmlformats.org/spreadsheetml/2006/main" count="409" uniqueCount="89">
  <si>
    <t xml:space="preserve"> </t>
  </si>
  <si>
    <t>Остаток + / Перерасход - средств  на начало периода</t>
  </si>
  <si>
    <t xml:space="preserve">Итого начислено </t>
  </si>
  <si>
    <t>Оплачено собственниками</t>
  </si>
  <si>
    <t>Дополнительно поступившие средства</t>
  </si>
  <si>
    <t xml:space="preserve">Задолженность собственников на конец периода </t>
  </si>
  <si>
    <t>Вид работ</t>
  </si>
  <si>
    <t>Сумма за выполненные работы</t>
  </si>
  <si>
    <t>Итого израсходовано</t>
  </si>
  <si>
    <t>Плановая сумма средств по текущему ремонту на 2020 год</t>
  </si>
  <si>
    <t>Площадь, кв.м.</t>
  </si>
  <si>
    <t>Плановая сумма платежей в 2021 году                                           (с учетом резерва на аварийные работы)</t>
  </si>
  <si>
    <t>Сумма с учетом остатка на 01.01.2021</t>
  </si>
  <si>
    <t>ул. Тухачевского д. 28</t>
  </si>
  <si>
    <t>ул. Пензенская д. 43</t>
  </si>
  <si>
    <t>ул. Пензенская д. 53</t>
  </si>
  <si>
    <t>ул. Пензенская д. 59</t>
  </si>
  <si>
    <t>ул. Владимирская д. 50</t>
  </si>
  <si>
    <t>ул. Владимирская д. 54</t>
  </si>
  <si>
    <t>ул. Пензенская д. 56</t>
  </si>
  <si>
    <t>ул. Пензенская д. 74</t>
  </si>
  <si>
    <t>пр. Карла Маркса д. 30</t>
  </si>
  <si>
    <t xml:space="preserve"> Генеральный директор </t>
  </si>
  <si>
    <t>ООО "Мастер Ком"</t>
  </si>
  <si>
    <t>А.Н.Мячин</t>
  </si>
  <si>
    <t>Задоложенность собственников на начало периода</t>
  </si>
  <si>
    <t>ул. Пензенская д. 41</t>
  </si>
  <si>
    <t>ул. Дачная д. 43</t>
  </si>
  <si>
    <t>ул. Пензенская д. 51</t>
  </si>
  <si>
    <t>ул. Пензенская д. 62</t>
  </si>
  <si>
    <t>ул. Тухачевского д. 58</t>
  </si>
  <si>
    <t xml:space="preserve">                    </t>
  </si>
  <si>
    <t xml:space="preserve">    </t>
  </si>
  <si>
    <t>Отчет по текущему ремонту с 01.01.2024 по 31.12.2024 гг.</t>
  </si>
  <si>
    <t>Израсходовано на текущий ремонт в 2024 году</t>
  </si>
  <si>
    <t>Остаток + / перерасход - средств по текущему ремонту на 01.01.2025:</t>
  </si>
  <si>
    <t>Отчет по текущему ремонту с 01.01.2024  по 31.12.2024 гг.</t>
  </si>
  <si>
    <t>электромонтажные работы МОП в под. 2</t>
  </si>
  <si>
    <t>ремонт кровельного покрытия над лифтовой подъезда 1</t>
  </si>
  <si>
    <t>замена стояков холодного водоснабжения в кв 44,48,52,56,60,64,68,72,76,80</t>
  </si>
  <si>
    <t>замена стояков холодного, горячего водоснабжения в кв  28,32,36,40</t>
  </si>
  <si>
    <t>ремонт кровельного покрытия над кв 141</t>
  </si>
  <si>
    <t>ремонт холодного водоснабжения</t>
  </si>
  <si>
    <t>ремонт холодного водоснабжения в кв 42,46,54,58,62,66,70,74,78</t>
  </si>
  <si>
    <t>ремонт межпанельных швов в кв 13</t>
  </si>
  <si>
    <t>ремонт кровельного покрытия над кв 103-107</t>
  </si>
  <si>
    <t xml:space="preserve">замена окон в машинном отделении в подъездах </t>
  </si>
  <si>
    <t>ремонт теплового ввода</t>
  </si>
  <si>
    <t xml:space="preserve">ремонт холодного и горячего водоснабжения </t>
  </si>
  <si>
    <t>замена окон на 1 этаже в под 1,2,3 ( 3 шт)</t>
  </si>
  <si>
    <t>замена стояков холодного водоснабжения в кв 38,42</t>
  </si>
  <si>
    <t>замена стояков холодного, горячего водоснабжения в кв 2,6,10,14,18,22,26,30,34</t>
  </si>
  <si>
    <t>ремонт кровельного покрытия над кв 105,106</t>
  </si>
  <si>
    <t>замена стояков холодного, горячего водоснабжения в кв 4,8</t>
  </si>
  <si>
    <t>замена стояков холодного, горячего водоснабжения в кв 3,7,11,15,23,27,31,35</t>
  </si>
  <si>
    <t>замена стояков холодного, горячего водоснабжения в кв 43,47,51,55,59,63,67,71</t>
  </si>
  <si>
    <t>замена стояков холодного, горячего водоснабжения в кв 45,49,53,57,61,65</t>
  </si>
  <si>
    <t>поверка электромагнитного преобразователя</t>
  </si>
  <si>
    <t>замена розлива холодного водоснабжения подъезд 1,2</t>
  </si>
  <si>
    <t>ремонт кровельного покрытия над кв 49,93 (частично)</t>
  </si>
  <si>
    <t>установка окон ПВХ в машином отделении ( 2 шт)</t>
  </si>
  <si>
    <t>ремонт подъезда № 2</t>
  </si>
  <si>
    <t>монтаж антенны диспетчерской связи</t>
  </si>
  <si>
    <t xml:space="preserve">ремонт кровельного покрытия </t>
  </si>
  <si>
    <t>демонтаж распределительной сети</t>
  </si>
  <si>
    <t>ремонт подъезда № 3</t>
  </si>
  <si>
    <t>замена стояков холодного, горячего водоснабжения в кв 126,130</t>
  </si>
  <si>
    <t>ремонт подъездов</t>
  </si>
  <si>
    <t>замена платы управления лифта</t>
  </si>
  <si>
    <t>гидродинамическая промывка канализации</t>
  </si>
  <si>
    <t>Прокол (санация) выпусков системы водоотведения</t>
  </si>
  <si>
    <t>Замена окон в подъезде 1</t>
  </si>
  <si>
    <t>Замена окон в подъезде 2</t>
  </si>
  <si>
    <t>замена доводчика тамбурной двери</t>
  </si>
  <si>
    <t>ремонт центрального отопления</t>
  </si>
  <si>
    <t>ремонт центрального отопления подъезд 2</t>
  </si>
  <si>
    <t>ремонт центрального отопления в кв 1,5,9</t>
  </si>
  <si>
    <t>ремонт центрального отопления в кв 1,9,17</t>
  </si>
  <si>
    <t>замена стояков холодного и горячего водоснабжения кв 76,94,92,100,108,116,124,132,140</t>
  </si>
  <si>
    <t>ремонт полов в подъезде</t>
  </si>
  <si>
    <t>поверка прибра учета</t>
  </si>
  <si>
    <t>очистка подвала от мусора, вывоз мусора</t>
  </si>
  <si>
    <t>замена стояков холодного, горячего водоснабжения в кв 1,2,5,6,10,14,18,22,26</t>
  </si>
  <si>
    <t xml:space="preserve">замена стояков холодного, горячего водоснабжения, центрального отопления в кв 47,49,51,53,55 </t>
  </si>
  <si>
    <t>замена стояков центрального отопления в кв 37,41,45,49,53</t>
  </si>
  <si>
    <t>ремонт кровли над кв. 33-35</t>
  </si>
  <si>
    <t>замена стояков холодного, горячего водоснабжения в кв 40,44,48</t>
  </si>
  <si>
    <t>замена стояков холодного, горячего водоснабжения</t>
  </si>
  <si>
    <t>замена дверей в подъездах 1,2,3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</si>
</sst>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72"/>
      <name val="Times New Roman"/>
      <family val="1"/>
      <charset val="204"/>
    </font>
    <font>
      <b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14"/>
      <color indexed="7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2" borderId="0" xfId="0" applyNumberFormat="1" applyFont="1" applyFill="1" applyBorder="1" applyAlignment="1"/>
    <xf numFmtId="0" fontId="2" fillId="2" borderId="0" xfId="0" applyNumberFormat="1" applyFont="1" applyFill="1" applyBorder="1" applyAlignment="1"/>
    <xf numFmtId="0" fontId="1" fillId="2" borderId="0" xfId="0" applyNumberFormat="1" applyFont="1" applyFill="1" applyBorder="1" applyAlignment="1" applyProtection="1">
      <alignment horizontal="center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  <protection locked="0"/>
    </xf>
    <xf numFmtId="0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 applyProtection="1">
      <alignment horizontal="center" vertical="center" wrapText="1"/>
    </xf>
    <xf numFmtId="4" fontId="1" fillId="2" borderId="2" xfId="0" applyNumberFormat="1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/>
    <xf numFmtId="164" fontId="5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10" fontId="1" fillId="2" borderId="0" xfId="0" applyNumberFormat="1" applyFont="1" applyFill="1" applyBorder="1" applyAlignment="1"/>
    <xf numFmtId="0" fontId="1" fillId="2" borderId="0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/>
    <xf numFmtId="4" fontId="1" fillId="2" borderId="4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/>
    <xf numFmtId="0" fontId="1" fillId="2" borderId="4" xfId="0" applyNumberFormat="1" applyFont="1" applyFill="1" applyBorder="1" applyAlignment="1" applyProtection="1">
      <alignment horizontal="center" vertical="center" wrapText="1"/>
    </xf>
    <xf numFmtId="4" fontId="1" fillId="2" borderId="5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/>
    <xf numFmtId="0" fontId="6" fillId="2" borderId="0" xfId="0" applyFont="1" applyFill="1" applyBorder="1"/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left"/>
    </xf>
    <xf numFmtId="0" fontId="1" fillId="2" borderId="21" xfId="0" applyNumberFormat="1" applyFont="1" applyFill="1" applyBorder="1" applyAlignment="1">
      <alignment horizontal="center" wrapText="1"/>
    </xf>
    <xf numFmtId="0" fontId="1" fillId="2" borderId="22" xfId="0" applyNumberFormat="1" applyFont="1" applyFill="1" applyBorder="1" applyAlignment="1">
      <alignment horizontal="center" wrapText="1"/>
    </xf>
    <xf numFmtId="0" fontId="1" fillId="2" borderId="23" xfId="0" applyNumberFormat="1" applyFont="1" applyFill="1" applyBorder="1" applyAlignment="1">
      <alignment horizontal="center" wrapText="1"/>
    </xf>
    <xf numFmtId="4" fontId="1" fillId="2" borderId="24" xfId="0" applyNumberFormat="1" applyFont="1" applyFill="1" applyBorder="1" applyAlignment="1">
      <alignment horizontal="center"/>
    </xf>
    <xf numFmtId="4" fontId="1" fillId="2" borderId="22" xfId="0" applyNumberFormat="1" applyFont="1" applyFill="1" applyBorder="1" applyAlignment="1">
      <alignment horizontal="center"/>
    </xf>
    <xf numFmtId="4" fontId="1" fillId="2" borderId="25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1" fillId="2" borderId="26" xfId="0" applyNumberFormat="1" applyFont="1" applyFill="1" applyBorder="1" applyAlignment="1" applyProtection="1">
      <alignment horizontal="center" vertical="top" wrapText="1"/>
    </xf>
    <xf numFmtId="0" fontId="1" fillId="2" borderId="4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top" wrapText="1"/>
    </xf>
    <xf numFmtId="0" fontId="1" fillId="2" borderId="9" xfId="0" applyNumberFormat="1" applyFont="1" applyFill="1" applyBorder="1" applyAlignment="1" applyProtection="1">
      <alignment horizontal="center" vertical="top" wrapText="1"/>
    </xf>
    <xf numFmtId="0" fontId="1" fillId="2" borderId="10" xfId="0" applyNumberFormat="1" applyFont="1" applyFill="1" applyBorder="1" applyAlignment="1" applyProtection="1">
      <alignment horizontal="center" vertical="top" wrapText="1"/>
    </xf>
    <xf numFmtId="0" fontId="1" fillId="2" borderId="11" xfId="0" applyNumberFormat="1" applyFont="1" applyFill="1" applyBorder="1" applyAlignment="1" applyProtection="1">
      <alignment horizontal="center"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 applyProtection="1">
      <alignment horizontal="center" vertical="center" wrapText="1"/>
    </xf>
    <xf numFmtId="4" fontId="2" fillId="2" borderId="8" xfId="0" applyNumberFormat="1" applyFont="1" applyFill="1" applyBorder="1" applyAlignment="1" applyProtection="1">
      <alignment horizontal="center" vertical="center" wrapText="1"/>
    </xf>
    <xf numFmtId="4" fontId="2" fillId="2" borderId="20" xfId="0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 applyProtection="1">
      <alignment horizontal="center" vertical="center" wrapText="1"/>
    </xf>
    <xf numFmtId="4" fontId="2" fillId="2" borderId="16" xfId="0" applyNumberFormat="1" applyFont="1" applyFill="1" applyBorder="1" applyAlignment="1" applyProtection="1">
      <alignment horizontal="center" vertical="center" wrapText="1"/>
    </xf>
    <xf numFmtId="4" fontId="2" fillId="2" borderId="17" xfId="0" applyNumberFormat="1" applyFont="1" applyFill="1" applyBorder="1" applyAlignment="1" applyProtection="1">
      <alignment horizontal="center" vertical="center" wrapText="1"/>
    </xf>
    <xf numFmtId="4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 applyProtection="1">
      <alignment horizontal="center" vertical="center" wrapText="1"/>
    </xf>
    <xf numFmtId="4" fontId="1" fillId="2" borderId="17" xfId="0" applyNumberFormat="1" applyFont="1" applyFill="1" applyBorder="1" applyAlignment="1" applyProtection="1">
      <alignment horizontal="center" vertical="center" wrapText="1"/>
    </xf>
    <xf numFmtId="4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center" vertical="center" wrapText="1"/>
    </xf>
    <xf numFmtId="4" fontId="2" fillId="2" borderId="7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 vertical="center" wrapText="1"/>
    </xf>
    <xf numFmtId="0" fontId="2" fillId="2" borderId="16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9" fillId="2" borderId="27" xfId="0" applyNumberFormat="1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4" fontId="2" fillId="2" borderId="27" xfId="0" applyNumberFormat="1" applyFont="1" applyFill="1" applyBorder="1" applyAlignment="1" applyProtection="1">
      <alignment horizontal="center" vertical="center" wrapText="1"/>
    </xf>
    <xf numFmtId="4" fontId="3" fillId="2" borderId="18" xfId="0" applyNumberFormat="1" applyFont="1" applyFill="1" applyBorder="1" applyAlignment="1" applyProtection="1">
      <alignment horizontal="center" vertical="center" wrapText="1"/>
    </xf>
    <xf numFmtId="4" fontId="3" fillId="2" borderId="20" xfId="0" applyNumberFormat="1" applyFont="1" applyFill="1" applyBorder="1" applyAlignment="1" applyProtection="1">
      <alignment horizontal="center" vertical="center" wrapText="1"/>
    </xf>
    <xf numFmtId="0" fontId="3" fillId="2" borderId="28" xfId="0" applyNumberFormat="1" applyFont="1" applyFill="1" applyBorder="1" applyAlignment="1" applyProtection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wrapText="1"/>
    </xf>
    <xf numFmtId="2" fontId="2" fillId="2" borderId="17" xfId="0" applyNumberFormat="1" applyFont="1" applyFill="1" applyBorder="1" applyAlignment="1">
      <alignment horizontal="center" wrapText="1"/>
    </xf>
    <xf numFmtId="2" fontId="2" fillId="2" borderId="27" xfId="0" applyNumberFormat="1" applyFont="1" applyFill="1" applyBorder="1" applyAlignment="1">
      <alignment horizontal="center" wrapText="1"/>
    </xf>
    <xf numFmtId="4" fontId="1" fillId="2" borderId="2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view="pageBreakPreview" zoomScale="60" zoomScaleNormal="100" workbookViewId="0">
      <selection activeCell="B5" sqref="B5"/>
    </sheetView>
  </sheetViews>
  <sheetFormatPr defaultColWidth="29.28515625" defaultRowHeight="18.75" x14ac:dyDescent="0.3"/>
  <cols>
    <col min="1" max="1" width="1.85546875" style="2" customWidth="1"/>
    <col min="2" max="2" width="27.85546875" style="2" customWidth="1"/>
    <col min="3" max="3" width="24.85546875" style="2" customWidth="1"/>
    <col min="4" max="4" width="17.7109375" style="2" customWidth="1"/>
    <col min="5" max="5" width="23" style="2" customWidth="1"/>
    <col min="6" max="6" width="23.85546875" style="2" customWidth="1"/>
    <col min="7" max="7" width="24.42578125" style="2" customWidth="1"/>
    <col min="8" max="16384" width="29.28515625" style="2"/>
  </cols>
  <sheetData>
    <row r="1" spans="1:7" x14ac:dyDescent="0.3">
      <c r="A1" s="1" t="s">
        <v>0</v>
      </c>
      <c r="B1" s="49" t="s">
        <v>13</v>
      </c>
      <c r="C1" s="49"/>
      <c r="D1" s="49"/>
      <c r="E1" s="49"/>
      <c r="F1" s="49"/>
      <c r="G1" s="49"/>
    </row>
    <row r="2" spans="1:7" ht="19.5" thickBot="1" x14ac:dyDescent="0.35">
      <c r="A2" s="1"/>
      <c r="B2" s="3"/>
      <c r="C2" s="3"/>
      <c r="D2" s="3"/>
      <c r="E2" s="3"/>
      <c r="F2" s="3"/>
      <c r="G2" s="3"/>
    </row>
    <row r="3" spans="1:7" ht="19.5" thickBot="1" x14ac:dyDescent="0.35">
      <c r="A3" s="4"/>
      <c r="B3" s="44" t="s">
        <v>33</v>
      </c>
      <c r="C3" s="45"/>
      <c r="D3" s="45"/>
      <c r="E3" s="45"/>
      <c r="F3" s="45"/>
      <c r="G3" s="46"/>
    </row>
    <row r="4" spans="1:7" s="8" customFormat="1" ht="57" thickBot="1" x14ac:dyDescent="0.3">
      <c r="A4" s="5"/>
      <c r="B4" s="6" t="s">
        <v>1</v>
      </c>
      <c r="C4" s="6" t="s">
        <v>25</v>
      </c>
      <c r="D4" s="25" t="s">
        <v>2</v>
      </c>
      <c r="E4" s="25" t="s">
        <v>3</v>
      </c>
      <c r="F4" s="7" t="s">
        <v>4</v>
      </c>
      <c r="G4" s="26" t="s">
        <v>5</v>
      </c>
    </row>
    <row r="5" spans="1:7" s="8" customFormat="1" ht="19.5" thickBot="1" x14ac:dyDescent="0.35">
      <c r="A5" s="5"/>
      <c r="B5" s="9">
        <v>261920.4</v>
      </c>
      <c r="C5" s="10">
        <v>143569.97</v>
      </c>
      <c r="D5" s="11">
        <v>582116.46</v>
      </c>
      <c r="E5" s="12">
        <v>569470.18000000005</v>
      </c>
      <c r="F5" s="13">
        <v>20370</v>
      </c>
      <c r="G5" s="27">
        <f>D5-E5+C5</f>
        <v>156216.24999999991</v>
      </c>
    </row>
    <row r="6" spans="1:7" x14ac:dyDescent="0.3">
      <c r="A6" s="1"/>
      <c r="B6" s="1"/>
      <c r="C6" s="1"/>
      <c r="D6" s="14"/>
      <c r="E6" s="28"/>
      <c r="F6" s="15"/>
      <c r="G6" s="14"/>
    </row>
    <row r="7" spans="1:7" ht="19.5" thickBot="1" x14ac:dyDescent="0.35">
      <c r="A7" s="1"/>
      <c r="B7" s="1"/>
      <c r="C7" s="1"/>
      <c r="D7" s="1"/>
      <c r="E7" s="1"/>
      <c r="F7" s="1"/>
      <c r="G7" s="1"/>
    </row>
    <row r="8" spans="1:7" ht="19.5" thickBot="1" x14ac:dyDescent="0.35">
      <c r="A8" s="1"/>
      <c r="B8" s="50" t="s">
        <v>34</v>
      </c>
      <c r="C8" s="51"/>
      <c r="D8" s="51"/>
      <c r="E8" s="51"/>
      <c r="F8" s="51"/>
      <c r="G8" s="52"/>
    </row>
    <row r="9" spans="1:7" x14ac:dyDescent="0.3">
      <c r="A9" s="1"/>
      <c r="B9" s="53" t="s">
        <v>6</v>
      </c>
      <c r="C9" s="54"/>
      <c r="D9" s="55"/>
      <c r="E9" s="56" t="s">
        <v>7</v>
      </c>
      <c r="F9" s="57"/>
      <c r="G9" s="58"/>
    </row>
    <row r="10" spans="1:7" x14ac:dyDescent="0.3">
      <c r="A10" s="1"/>
      <c r="B10" s="61" t="s">
        <v>37</v>
      </c>
      <c r="C10" s="62"/>
      <c r="D10" s="63"/>
      <c r="E10" s="64">
        <v>308292.67</v>
      </c>
      <c r="F10" s="65"/>
      <c r="G10" s="66"/>
    </row>
    <row r="11" spans="1:7" x14ac:dyDescent="0.3">
      <c r="A11" s="1"/>
      <c r="B11" s="67" t="s">
        <v>38</v>
      </c>
      <c r="C11" s="62"/>
      <c r="D11" s="62"/>
      <c r="E11" s="65">
        <v>132492.59</v>
      </c>
      <c r="F11" s="65"/>
      <c r="G11" s="65"/>
    </row>
    <row r="12" spans="1:7" ht="37.5" customHeight="1" x14ac:dyDescent="0.3">
      <c r="A12" s="1"/>
      <c r="B12" s="67" t="s">
        <v>40</v>
      </c>
      <c r="C12" s="62"/>
      <c r="D12" s="72"/>
      <c r="E12" s="69">
        <v>177931.56</v>
      </c>
      <c r="F12" s="70"/>
      <c r="G12" s="71"/>
    </row>
    <row r="13" spans="1:7" ht="38.25" customHeight="1" x14ac:dyDescent="0.3">
      <c r="A13" s="1"/>
      <c r="B13" s="67" t="s">
        <v>39</v>
      </c>
      <c r="C13" s="62"/>
      <c r="D13" s="62"/>
      <c r="E13" s="69">
        <v>351006.92</v>
      </c>
      <c r="F13" s="70"/>
      <c r="G13" s="71"/>
    </row>
    <row r="14" spans="1:7" x14ac:dyDescent="0.3">
      <c r="A14" s="1"/>
      <c r="B14" s="73" t="s">
        <v>8</v>
      </c>
      <c r="C14" s="74"/>
      <c r="D14" s="75"/>
      <c r="E14" s="68">
        <f>E10+E11+E12+E13</f>
        <v>969723.74</v>
      </c>
      <c r="F14" s="68"/>
      <c r="G14" s="68"/>
    </row>
    <row r="15" spans="1:7" ht="38.25" customHeight="1" thickBot="1" x14ac:dyDescent="0.35">
      <c r="A15" s="1"/>
      <c r="B15" s="38" t="s">
        <v>35</v>
      </c>
      <c r="C15" s="39"/>
      <c r="D15" s="40"/>
      <c r="E15" s="41">
        <f>B5+E5+F5-E14</f>
        <v>-117963.15999999992</v>
      </c>
      <c r="F15" s="42"/>
      <c r="G15" s="43"/>
    </row>
    <row r="16" spans="1:7" x14ac:dyDescent="0.3">
      <c r="A16" s="1"/>
      <c r="B16" s="1"/>
      <c r="C16" s="1"/>
      <c r="D16" s="1"/>
      <c r="E16" s="1"/>
      <c r="F16" s="14"/>
      <c r="G16" s="1"/>
    </row>
    <row r="17" spans="1:7" x14ac:dyDescent="0.3">
      <c r="A17" s="1"/>
      <c r="B17" s="1"/>
      <c r="C17" s="1"/>
      <c r="D17" s="1"/>
      <c r="E17" s="1"/>
      <c r="F17" s="1"/>
      <c r="G17" s="1"/>
    </row>
    <row r="18" spans="1:7" ht="19.5" hidden="1" thickBot="1" x14ac:dyDescent="0.35">
      <c r="A18" s="1"/>
      <c r="B18" s="44" t="s">
        <v>9</v>
      </c>
      <c r="C18" s="45"/>
      <c r="D18" s="45"/>
      <c r="E18" s="45"/>
      <c r="F18" s="45"/>
      <c r="G18" s="46"/>
    </row>
    <row r="19" spans="1:7" ht="57" hidden="1" thickBot="1" x14ac:dyDescent="0.35">
      <c r="A19" s="1"/>
      <c r="B19" s="16" t="s">
        <v>10</v>
      </c>
      <c r="C19" s="16"/>
      <c r="D19" s="47" t="s">
        <v>11</v>
      </c>
      <c r="E19" s="48"/>
      <c r="F19" s="17"/>
      <c r="G19" s="18" t="s">
        <v>12</v>
      </c>
    </row>
    <row r="20" spans="1:7" ht="19.5" hidden="1" thickBot="1" x14ac:dyDescent="0.35">
      <c r="A20" s="1"/>
      <c r="B20" s="19">
        <v>4904.8</v>
      </c>
      <c r="C20" s="19"/>
      <c r="D20" s="59">
        <f>B20*6.81*12</f>
        <v>400820.25600000005</v>
      </c>
      <c r="E20" s="60"/>
      <c r="F20" s="20"/>
      <c r="G20" s="21"/>
    </row>
    <row r="21" spans="1:7" hidden="1" x14ac:dyDescent="0.3">
      <c r="A21" s="1"/>
      <c r="B21" s="1" t="s">
        <v>0</v>
      </c>
      <c r="C21" s="1"/>
      <c r="D21" s="1"/>
      <c r="E21" s="1"/>
      <c r="F21" s="22"/>
      <c r="G21" s="1"/>
    </row>
    <row r="22" spans="1:7" x14ac:dyDescent="0.3">
      <c r="A22" s="1"/>
      <c r="B22" s="37" t="s">
        <v>22</v>
      </c>
      <c r="C22" s="37"/>
      <c r="D22" s="37"/>
      <c r="E22" s="23"/>
      <c r="F22" s="1"/>
      <c r="G22" s="24"/>
    </row>
    <row r="23" spans="1:7" x14ac:dyDescent="0.3">
      <c r="A23" s="1"/>
      <c r="B23" s="37" t="s">
        <v>23</v>
      </c>
      <c r="C23" s="37"/>
      <c r="D23" s="37"/>
      <c r="E23" s="1"/>
      <c r="F23" s="1"/>
      <c r="G23" s="1" t="s">
        <v>24</v>
      </c>
    </row>
    <row r="25" spans="1:7" x14ac:dyDescent="0.3">
      <c r="E25" s="2" t="s">
        <v>0</v>
      </c>
    </row>
    <row r="28" spans="1:7" x14ac:dyDescent="0.3">
      <c r="E28" s="2" t="s">
        <v>0</v>
      </c>
    </row>
    <row r="29" spans="1:7" x14ac:dyDescent="0.3">
      <c r="G29" s="2" t="s">
        <v>0</v>
      </c>
    </row>
  </sheetData>
  <mergeCells count="22">
    <mergeCell ref="B10:D10"/>
    <mergeCell ref="E10:G10"/>
    <mergeCell ref="B11:D11"/>
    <mergeCell ref="E11:G11"/>
    <mergeCell ref="E14:G14"/>
    <mergeCell ref="B13:D13"/>
    <mergeCell ref="E13:G13"/>
    <mergeCell ref="B12:D12"/>
    <mergeCell ref="E12:G12"/>
    <mergeCell ref="B14:D14"/>
    <mergeCell ref="B1:G1"/>
    <mergeCell ref="B3:G3"/>
    <mergeCell ref="B8:G8"/>
    <mergeCell ref="B9:D9"/>
    <mergeCell ref="E9:G9"/>
    <mergeCell ref="B23:D23"/>
    <mergeCell ref="B15:D15"/>
    <mergeCell ref="E15:G15"/>
    <mergeCell ref="B18:G18"/>
    <mergeCell ref="D19:E19"/>
    <mergeCell ref="D20:E20"/>
    <mergeCell ref="B22:D22"/>
  </mergeCells>
  <phoneticPr fontId="7" type="noConversion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view="pageBreakPreview" zoomScale="60" zoomScaleNormal="100" workbookViewId="0">
      <selection activeCell="I16" sqref="I16"/>
    </sheetView>
  </sheetViews>
  <sheetFormatPr defaultColWidth="29.28515625" defaultRowHeight="18.75" x14ac:dyDescent="0.3"/>
  <cols>
    <col min="1" max="1" width="4.42578125" style="2" customWidth="1"/>
    <col min="2" max="2" width="28.42578125" style="2" customWidth="1"/>
    <col min="3" max="3" width="25" style="2" customWidth="1"/>
    <col min="4" max="4" width="17.85546875" style="2" customWidth="1"/>
    <col min="5" max="5" width="21.85546875" style="2" customWidth="1"/>
    <col min="6" max="6" width="21.42578125" style="2" customWidth="1"/>
    <col min="7" max="7" width="23.7109375" style="2" customWidth="1"/>
    <col min="8" max="16384" width="29.28515625" style="2"/>
  </cols>
  <sheetData>
    <row r="1" spans="1:7" x14ac:dyDescent="0.3">
      <c r="A1" s="1" t="s">
        <v>0</v>
      </c>
      <c r="B1" s="49" t="s">
        <v>14</v>
      </c>
      <c r="C1" s="49"/>
      <c r="D1" s="49"/>
      <c r="E1" s="49"/>
      <c r="F1" s="49"/>
      <c r="G1" s="49"/>
    </row>
    <row r="2" spans="1:7" ht="19.5" thickBot="1" x14ac:dyDescent="0.35">
      <c r="A2" s="1"/>
      <c r="B2" s="3"/>
      <c r="C2" s="3"/>
      <c r="D2" s="3"/>
      <c r="E2" s="3"/>
      <c r="F2" s="3"/>
      <c r="G2" s="3"/>
    </row>
    <row r="3" spans="1:7" ht="19.5" thickBot="1" x14ac:dyDescent="0.35">
      <c r="A3" s="4"/>
      <c r="B3" s="44" t="s">
        <v>33</v>
      </c>
      <c r="C3" s="45"/>
      <c r="D3" s="45"/>
      <c r="E3" s="45"/>
      <c r="F3" s="45"/>
      <c r="G3" s="46"/>
    </row>
    <row r="4" spans="1:7" s="8" customFormat="1" ht="57" thickBot="1" x14ac:dyDescent="0.3">
      <c r="A4" s="5"/>
      <c r="B4" s="6" t="s">
        <v>1</v>
      </c>
      <c r="C4" s="6" t="s">
        <v>25</v>
      </c>
      <c r="D4" s="25" t="s">
        <v>2</v>
      </c>
      <c r="E4" s="25" t="s">
        <v>3</v>
      </c>
      <c r="F4" s="7" t="s">
        <v>4</v>
      </c>
      <c r="G4" s="26" t="s">
        <v>5</v>
      </c>
    </row>
    <row r="5" spans="1:7" s="8" customFormat="1" ht="19.5" thickBot="1" x14ac:dyDescent="0.35">
      <c r="A5" s="5"/>
      <c r="B5" s="9">
        <v>394045.2</v>
      </c>
      <c r="C5" s="10">
        <v>110453.98</v>
      </c>
      <c r="D5" s="11">
        <v>588607.26</v>
      </c>
      <c r="E5" s="12">
        <v>593711.29</v>
      </c>
      <c r="F5" s="13">
        <v>30870</v>
      </c>
      <c r="G5" s="27">
        <f>D5-E5+C5</f>
        <v>105349.94999999997</v>
      </c>
    </row>
    <row r="6" spans="1:7" x14ac:dyDescent="0.3">
      <c r="A6" s="1"/>
      <c r="B6" s="1"/>
      <c r="C6" s="1"/>
      <c r="D6" s="14"/>
      <c r="E6" s="28"/>
      <c r="F6" s="15"/>
      <c r="G6" s="14"/>
    </row>
    <row r="7" spans="1:7" ht="19.5" thickBot="1" x14ac:dyDescent="0.35">
      <c r="A7" s="1"/>
      <c r="B7" s="1"/>
      <c r="C7" s="1"/>
      <c r="D7" s="1"/>
      <c r="E7" s="1"/>
      <c r="F7" s="1"/>
      <c r="G7" s="1"/>
    </row>
    <row r="8" spans="1:7" ht="19.5" thickBot="1" x14ac:dyDescent="0.35">
      <c r="A8" s="1"/>
      <c r="B8" s="50" t="s">
        <v>34</v>
      </c>
      <c r="C8" s="51"/>
      <c r="D8" s="51"/>
      <c r="E8" s="51"/>
      <c r="F8" s="51"/>
      <c r="G8" s="52"/>
    </row>
    <row r="9" spans="1:7" x14ac:dyDescent="0.3">
      <c r="A9" s="1"/>
      <c r="B9" s="53" t="s">
        <v>6</v>
      </c>
      <c r="C9" s="54"/>
      <c r="D9" s="55"/>
      <c r="E9" s="56" t="s">
        <v>7</v>
      </c>
      <c r="F9" s="57"/>
      <c r="G9" s="58"/>
    </row>
    <row r="10" spans="1:7" x14ac:dyDescent="0.3">
      <c r="A10" s="1"/>
      <c r="B10" s="61" t="s">
        <v>41</v>
      </c>
      <c r="C10" s="62"/>
      <c r="D10" s="63"/>
      <c r="E10" s="64">
        <v>460061.44</v>
      </c>
      <c r="F10" s="65"/>
      <c r="G10" s="66"/>
    </row>
    <row r="11" spans="1:7" x14ac:dyDescent="0.3">
      <c r="A11" s="1"/>
      <c r="B11" s="67"/>
      <c r="C11" s="62"/>
      <c r="D11" s="62"/>
      <c r="E11" s="65"/>
      <c r="F11" s="65"/>
      <c r="G11" s="65"/>
    </row>
    <row r="12" spans="1:7" x14ac:dyDescent="0.3">
      <c r="A12" s="1"/>
      <c r="B12" s="67"/>
      <c r="C12" s="62"/>
      <c r="D12" s="62"/>
      <c r="E12" s="69"/>
      <c r="F12" s="70"/>
      <c r="G12" s="71"/>
    </row>
    <row r="13" spans="1:7" x14ac:dyDescent="0.3">
      <c r="A13" s="1"/>
      <c r="B13" s="73" t="s">
        <v>8</v>
      </c>
      <c r="C13" s="74"/>
      <c r="D13" s="75"/>
      <c r="E13" s="68">
        <f>E10+E11+E12</f>
        <v>460061.44</v>
      </c>
      <c r="F13" s="68"/>
      <c r="G13" s="68"/>
    </row>
    <row r="14" spans="1:7" ht="38.25" customHeight="1" thickBot="1" x14ac:dyDescent="0.35">
      <c r="A14" s="1"/>
      <c r="B14" s="38" t="s">
        <v>35</v>
      </c>
      <c r="C14" s="39"/>
      <c r="D14" s="40"/>
      <c r="E14" s="41">
        <f>B5+E5+F5-E13</f>
        <v>558565.05000000005</v>
      </c>
      <c r="F14" s="42"/>
      <c r="G14" s="43"/>
    </row>
    <row r="15" spans="1:7" x14ac:dyDescent="0.3">
      <c r="A15" s="1"/>
      <c r="B15" s="1"/>
      <c r="C15" s="1"/>
      <c r="D15" s="1"/>
      <c r="E15" s="1"/>
      <c r="F15" s="14"/>
      <c r="G15" s="1"/>
    </row>
    <row r="16" spans="1:7" x14ac:dyDescent="0.3">
      <c r="A16" s="1"/>
      <c r="B16" s="1"/>
      <c r="C16" s="1"/>
      <c r="D16" s="1"/>
      <c r="E16" s="1"/>
      <c r="F16" s="1"/>
      <c r="G16" s="1"/>
    </row>
    <row r="17" spans="1:7" ht="19.5" hidden="1" thickBot="1" x14ac:dyDescent="0.35">
      <c r="A17" s="1"/>
      <c r="B17" s="44" t="s">
        <v>9</v>
      </c>
      <c r="C17" s="45"/>
      <c r="D17" s="45"/>
      <c r="E17" s="45"/>
      <c r="F17" s="45"/>
      <c r="G17" s="46"/>
    </row>
    <row r="18" spans="1:7" ht="57" hidden="1" thickBot="1" x14ac:dyDescent="0.35">
      <c r="A18" s="1"/>
      <c r="B18" s="16" t="s">
        <v>10</v>
      </c>
      <c r="C18" s="16"/>
      <c r="D18" s="47" t="s">
        <v>11</v>
      </c>
      <c r="E18" s="48"/>
      <c r="F18" s="17"/>
      <c r="G18" s="18" t="s">
        <v>12</v>
      </c>
    </row>
    <row r="19" spans="1:7" ht="19.5" hidden="1" thickBot="1" x14ac:dyDescent="0.35">
      <c r="A19" s="1"/>
      <c r="B19" s="19">
        <v>4958.6000000000004</v>
      </c>
      <c r="C19" s="19"/>
      <c r="D19" s="59">
        <f>B19*6.81*12</f>
        <v>405216.79200000002</v>
      </c>
      <c r="E19" s="60"/>
      <c r="F19" s="20"/>
      <c r="G19" s="21"/>
    </row>
    <row r="20" spans="1:7" hidden="1" x14ac:dyDescent="0.3">
      <c r="A20" s="1"/>
      <c r="B20" s="1" t="s">
        <v>0</v>
      </c>
      <c r="C20" s="1"/>
      <c r="D20" s="1"/>
      <c r="E20" s="1"/>
      <c r="F20" s="22"/>
      <c r="G20" s="1"/>
    </row>
    <row r="21" spans="1:7" x14ac:dyDescent="0.3">
      <c r="A21" s="1"/>
      <c r="B21" s="37" t="s">
        <v>22</v>
      </c>
      <c r="C21" s="37"/>
      <c r="D21" s="37"/>
      <c r="E21" s="23"/>
      <c r="F21" s="1"/>
      <c r="G21" s="24"/>
    </row>
    <row r="22" spans="1:7" x14ac:dyDescent="0.3">
      <c r="A22" s="1"/>
      <c r="B22" s="37" t="s">
        <v>23</v>
      </c>
      <c r="C22" s="37"/>
      <c r="D22" s="37"/>
      <c r="E22" s="1"/>
      <c r="F22" s="1"/>
      <c r="G22" s="1" t="s">
        <v>24</v>
      </c>
    </row>
    <row r="24" spans="1:7" x14ac:dyDescent="0.3">
      <c r="E24" s="2" t="s">
        <v>0</v>
      </c>
    </row>
    <row r="27" spans="1:7" x14ac:dyDescent="0.3">
      <c r="E27" s="2" t="s">
        <v>0</v>
      </c>
    </row>
    <row r="28" spans="1:7" x14ac:dyDescent="0.3">
      <c r="G28" s="2" t="s">
        <v>0</v>
      </c>
    </row>
  </sheetData>
  <mergeCells count="20">
    <mergeCell ref="B22:D22"/>
    <mergeCell ref="B14:D14"/>
    <mergeCell ref="E14:G14"/>
    <mergeCell ref="B17:G17"/>
    <mergeCell ref="D18:E18"/>
    <mergeCell ref="D19:E19"/>
    <mergeCell ref="B21:D21"/>
    <mergeCell ref="B1:G1"/>
    <mergeCell ref="B3:G3"/>
    <mergeCell ref="B8:G8"/>
    <mergeCell ref="B9:D9"/>
    <mergeCell ref="E9:G9"/>
    <mergeCell ref="B13:D13"/>
    <mergeCell ref="B10:D10"/>
    <mergeCell ref="E10:G10"/>
    <mergeCell ref="B11:D11"/>
    <mergeCell ref="E11:G11"/>
    <mergeCell ref="E13:G13"/>
    <mergeCell ref="B12:D12"/>
    <mergeCell ref="E12:G12"/>
  </mergeCells>
  <phoneticPr fontId="7" type="noConversion"/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view="pageBreakPreview" zoomScale="60" zoomScaleNormal="100" workbookViewId="0">
      <selection activeCell="E14" sqref="E14:G14"/>
    </sheetView>
  </sheetViews>
  <sheetFormatPr defaultColWidth="29.28515625" defaultRowHeight="18.75" x14ac:dyDescent="0.3"/>
  <cols>
    <col min="1" max="1" width="3.85546875" style="2" customWidth="1"/>
    <col min="2" max="2" width="27.85546875" style="2" customWidth="1"/>
    <col min="3" max="3" width="25.42578125" style="2" customWidth="1"/>
    <col min="4" max="4" width="16.5703125" style="2" customWidth="1"/>
    <col min="5" max="5" width="22.140625" style="2" customWidth="1"/>
    <col min="6" max="6" width="21.140625" style="2" customWidth="1"/>
    <col min="7" max="7" width="26" style="2" customWidth="1"/>
    <col min="8" max="16384" width="29.28515625" style="2"/>
  </cols>
  <sheetData>
    <row r="1" spans="1:7" x14ac:dyDescent="0.3">
      <c r="A1" s="1" t="s">
        <v>0</v>
      </c>
      <c r="B1" s="49" t="s">
        <v>15</v>
      </c>
      <c r="C1" s="49"/>
      <c r="D1" s="49"/>
      <c r="E1" s="49"/>
      <c r="F1" s="49"/>
      <c r="G1" s="49"/>
    </row>
    <row r="2" spans="1:7" ht="19.5" thickBot="1" x14ac:dyDescent="0.35">
      <c r="A2" s="1"/>
      <c r="B2" s="3"/>
      <c r="C2" s="3"/>
      <c r="D2" s="3"/>
      <c r="E2" s="3"/>
      <c r="F2" s="3"/>
      <c r="G2" s="3"/>
    </row>
    <row r="3" spans="1:7" ht="19.5" thickBot="1" x14ac:dyDescent="0.35">
      <c r="A3" s="4"/>
      <c r="B3" s="44" t="s">
        <v>33</v>
      </c>
      <c r="C3" s="45"/>
      <c r="D3" s="45"/>
      <c r="E3" s="45"/>
      <c r="F3" s="45"/>
      <c r="G3" s="46"/>
    </row>
    <row r="4" spans="1:7" s="8" customFormat="1" ht="57" thickBot="1" x14ac:dyDescent="0.3">
      <c r="A4" s="5"/>
      <c r="B4" s="6" t="s">
        <v>1</v>
      </c>
      <c r="C4" s="6" t="s">
        <v>25</v>
      </c>
      <c r="D4" s="7" t="s">
        <v>2</v>
      </c>
      <c r="E4" s="7" t="s">
        <v>3</v>
      </c>
      <c r="F4" s="7" t="s">
        <v>4</v>
      </c>
      <c r="G4" s="18" t="s">
        <v>5</v>
      </c>
    </row>
    <row r="5" spans="1:7" s="8" customFormat="1" ht="19.5" thickBot="1" x14ac:dyDescent="0.35">
      <c r="A5" s="5"/>
      <c r="B5" s="9">
        <v>382996.42</v>
      </c>
      <c r="C5" s="10">
        <v>64247.35</v>
      </c>
      <c r="D5" s="11">
        <v>586723.07999999996</v>
      </c>
      <c r="E5" s="12">
        <v>577362.89</v>
      </c>
      <c r="F5" s="13">
        <v>44370</v>
      </c>
      <c r="G5" s="29">
        <f>D5-E5+C5</f>
        <v>73607.53999999995</v>
      </c>
    </row>
    <row r="6" spans="1:7" x14ac:dyDescent="0.3">
      <c r="A6" s="1"/>
      <c r="B6" s="1"/>
      <c r="C6" s="1" t="s">
        <v>32</v>
      </c>
      <c r="D6" s="14"/>
      <c r="E6" s="30"/>
      <c r="F6" s="15"/>
      <c r="G6" s="14"/>
    </row>
    <row r="7" spans="1:7" ht="19.5" thickBot="1" x14ac:dyDescent="0.35">
      <c r="A7" s="1"/>
      <c r="B7" s="1"/>
      <c r="C7" s="1"/>
      <c r="D7" s="1"/>
      <c r="E7" s="1"/>
      <c r="F7" s="1"/>
      <c r="G7" s="1"/>
    </row>
    <row r="8" spans="1:7" ht="19.5" thickBot="1" x14ac:dyDescent="0.35">
      <c r="A8" s="1"/>
      <c r="B8" s="50" t="s">
        <v>34</v>
      </c>
      <c r="C8" s="51"/>
      <c r="D8" s="51"/>
      <c r="E8" s="51"/>
      <c r="F8" s="51"/>
      <c r="G8" s="52"/>
    </row>
    <row r="9" spans="1:7" x14ac:dyDescent="0.3">
      <c r="A9" s="1"/>
      <c r="B9" s="76" t="s">
        <v>6</v>
      </c>
      <c r="C9" s="77"/>
      <c r="D9" s="78"/>
      <c r="E9" s="79" t="s">
        <v>7</v>
      </c>
      <c r="F9" s="80"/>
      <c r="G9" s="81"/>
    </row>
    <row r="10" spans="1:7" x14ac:dyDescent="0.3">
      <c r="A10" s="1"/>
      <c r="B10" s="61" t="s">
        <v>42</v>
      </c>
      <c r="C10" s="62"/>
      <c r="D10" s="63"/>
      <c r="E10" s="64">
        <v>286863.40999999997</v>
      </c>
      <c r="F10" s="65"/>
      <c r="G10" s="66"/>
    </row>
    <row r="11" spans="1:7" x14ac:dyDescent="0.3">
      <c r="A11" s="1"/>
      <c r="B11" s="67" t="s">
        <v>43</v>
      </c>
      <c r="C11" s="62"/>
      <c r="D11" s="62"/>
      <c r="E11" s="65">
        <v>69877.42</v>
      </c>
      <c r="F11" s="65"/>
      <c r="G11" s="65"/>
    </row>
    <row r="12" spans="1:7" x14ac:dyDescent="0.3">
      <c r="A12" s="1"/>
      <c r="B12" s="67" t="s">
        <v>44</v>
      </c>
      <c r="C12" s="62"/>
      <c r="D12" s="62"/>
      <c r="E12" s="69">
        <v>48365.06</v>
      </c>
      <c r="F12" s="70"/>
      <c r="G12" s="71"/>
    </row>
    <row r="13" spans="1:7" x14ac:dyDescent="0.3">
      <c r="A13" s="1"/>
      <c r="B13" s="67"/>
      <c r="C13" s="62"/>
      <c r="D13" s="72"/>
      <c r="E13" s="69"/>
      <c r="F13" s="70"/>
      <c r="G13" s="71"/>
    </row>
    <row r="14" spans="1:7" x14ac:dyDescent="0.3">
      <c r="A14" s="1"/>
      <c r="B14" s="73" t="s">
        <v>8</v>
      </c>
      <c r="C14" s="74"/>
      <c r="D14" s="75"/>
      <c r="E14" s="82">
        <f>SUM(E10:E13)</f>
        <v>405105.88999999996</v>
      </c>
      <c r="F14" s="82"/>
      <c r="G14" s="82"/>
    </row>
    <row r="15" spans="1:7" ht="39" customHeight="1" thickBot="1" x14ac:dyDescent="0.35">
      <c r="A15" s="1"/>
      <c r="B15" s="38" t="s">
        <v>35</v>
      </c>
      <c r="C15" s="39"/>
      <c r="D15" s="40"/>
      <c r="E15" s="41">
        <f>B5+E5+F5-E14</f>
        <v>599623.42000000016</v>
      </c>
      <c r="F15" s="42"/>
      <c r="G15" s="43"/>
    </row>
    <row r="16" spans="1:7" x14ac:dyDescent="0.3">
      <c r="A16" s="1"/>
      <c r="B16" s="1"/>
      <c r="C16" s="1"/>
      <c r="D16" s="1"/>
      <c r="E16" s="1"/>
      <c r="F16" s="14"/>
      <c r="G16" s="1"/>
    </row>
    <row r="17" spans="1:7" x14ac:dyDescent="0.3">
      <c r="A17" s="1"/>
      <c r="B17" s="1"/>
      <c r="C17" s="1"/>
      <c r="D17" s="1"/>
      <c r="E17" s="1"/>
      <c r="F17" s="1"/>
      <c r="G17" s="1"/>
    </row>
    <row r="18" spans="1:7" ht="19.5" hidden="1" thickBot="1" x14ac:dyDescent="0.35">
      <c r="A18" s="1"/>
      <c r="B18" s="44" t="s">
        <v>9</v>
      </c>
      <c r="C18" s="45"/>
      <c r="D18" s="45"/>
      <c r="E18" s="45"/>
      <c r="F18" s="45"/>
      <c r="G18" s="46"/>
    </row>
    <row r="19" spans="1:7" ht="57" hidden="1" thickBot="1" x14ac:dyDescent="0.35">
      <c r="A19" s="1"/>
      <c r="B19" s="16" t="s">
        <v>10</v>
      </c>
      <c r="C19" s="16"/>
      <c r="D19" s="47" t="s">
        <v>11</v>
      </c>
      <c r="E19" s="48"/>
      <c r="F19" s="17"/>
      <c r="G19" s="18" t="s">
        <v>12</v>
      </c>
    </row>
    <row r="20" spans="1:7" ht="19.5" hidden="1" thickBot="1" x14ac:dyDescent="0.35">
      <c r="A20" s="1"/>
      <c r="B20" s="19">
        <v>4958.3999999999996</v>
      </c>
      <c r="C20" s="19"/>
      <c r="D20" s="59">
        <f>B20*6.81*12</f>
        <v>405200.44799999997</v>
      </c>
      <c r="E20" s="60"/>
      <c r="F20" s="20"/>
      <c r="G20" s="21"/>
    </row>
    <row r="21" spans="1:7" hidden="1" x14ac:dyDescent="0.3">
      <c r="A21" s="1"/>
      <c r="B21" s="1" t="s">
        <v>0</v>
      </c>
      <c r="C21" s="1"/>
      <c r="D21" s="1"/>
      <c r="E21" s="1"/>
      <c r="F21" s="22"/>
      <c r="G21" s="1"/>
    </row>
    <row r="22" spans="1:7" x14ac:dyDescent="0.3">
      <c r="A22" s="1"/>
      <c r="B22" s="37" t="s">
        <v>22</v>
      </c>
      <c r="C22" s="37"/>
      <c r="D22" s="37"/>
      <c r="E22" s="23"/>
      <c r="F22" s="1"/>
      <c r="G22" s="24"/>
    </row>
    <row r="23" spans="1:7" x14ac:dyDescent="0.3">
      <c r="A23" s="1"/>
      <c r="B23" s="37" t="s">
        <v>23</v>
      </c>
      <c r="C23" s="37"/>
      <c r="D23" s="37"/>
      <c r="E23" s="1"/>
      <c r="F23" s="1"/>
      <c r="G23" s="1" t="s">
        <v>24</v>
      </c>
    </row>
    <row r="25" spans="1:7" x14ac:dyDescent="0.3">
      <c r="E25" s="2" t="s">
        <v>0</v>
      </c>
    </row>
    <row r="28" spans="1:7" x14ac:dyDescent="0.3">
      <c r="E28" s="2" t="s">
        <v>0</v>
      </c>
    </row>
    <row r="29" spans="1:7" x14ac:dyDescent="0.3">
      <c r="G29" s="2" t="s">
        <v>0</v>
      </c>
    </row>
  </sheetData>
  <mergeCells count="22">
    <mergeCell ref="B11:D11"/>
    <mergeCell ref="E11:G11"/>
    <mergeCell ref="B10:D10"/>
    <mergeCell ref="E10:G10"/>
    <mergeCell ref="B12:D12"/>
    <mergeCell ref="E12:G12"/>
    <mergeCell ref="D19:E19"/>
    <mergeCell ref="B23:D23"/>
    <mergeCell ref="B13:D13"/>
    <mergeCell ref="B15:D15"/>
    <mergeCell ref="B22:D22"/>
    <mergeCell ref="D20:E20"/>
    <mergeCell ref="B18:G18"/>
    <mergeCell ref="E14:G14"/>
    <mergeCell ref="E15:G15"/>
    <mergeCell ref="E13:G13"/>
    <mergeCell ref="B14:D14"/>
    <mergeCell ref="B1:G1"/>
    <mergeCell ref="B3:G3"/>
    <mergeCell ref="B8:G8"/>
    <mergeCell ref="B9:D9"/>
    <mergeCell ref="E9:G9"/>
  </mergeCells>
  <phoneticPr fontId="7" type="noConversion"/>
  <pageMargins left="0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view="pageBreakPreview" zoomScale="60" zoomScaleNormal="100" workbookViewId="0">
      <selection activeCell="F22" sqref="F22"/>
    </sheetView>
  </sheetViews>
  <sheetFormatPr defaultColWidth="29.28515625" defaultRowHeight="18.75" x14ac:dyDescent="0.3"/>
  <cols>
    <col min="1" max="1" width="1.85546875" style="2" customWidth="1"/>
    <col min="2" max="2" width="28" style="2" customWidth="1"/>
    <col min="3" max="3" width="25.140625" style="2" customWidth="1"/>
    <col min="4" max="4" width="16" style="2" customWidth="1"/>
    <col min="5" max="5" width="22.42578125" style="2" customWidth="1"/>
    <col min="6" max="6" width="21.85546875" style="2" customWidth="1"/>
    <col min="7" max="7" width="24.7109375" style="2" customWidth="1"/>
    <col min="8" max="16384" width="29.28515625" style="2"/>
  </cols>
  <sheetData>
    <row r="1" spans="1:7" x14ac:dyDescent="0.3">
      <c r="A1" s="1" t="s">
        <v>0</v>
      </c>
      <c r="B1" s="49" t="s">
        <v>16</v>
      </c>
      <c r="C1" s="49"/>
      <c r="D1" s="49"/>
      <c r="E1" s="49"/>
      <c r="F1" s="49"/>
      <c r="G1" s="49"/>
    </row>
    <row r="2" spans="1:7" ht="19.5" thickBot="1" x14ac:dyDescent="0.35">
      <c r="A2" s="1"/>
      <c r="B2" s="3"/>
      <c r="C2" s="3"/>
      <c r="D2" s="3"/>
      <c r="E2" s="3"/>
      <c r="F2" s="3"/>
      <c r="G2" s="3"/>
    </row>
    <row r="3" spans="1:7" ht="19.5" thickBot="1" x14ac:dyDescent="0.35">
      <c r="A3" s="4"/>
      <c r="B3" s="44" t="s">
        <v>33</v>
      </c>
      <c r="C3" s="45"/>
      <c r="D3" s="45"/>
      <c r="E3" s="45"/>
      <c r="F3" s="45"/>
      <c r="G3" s="46"/>
    </row>
    <row r="4" spans="1:7" s="8" customFormat="1" ht="57" thickBot="1" x14ac:dyDescent="0.3">
      <c r="A4" s="5"/>
      <c r="B4" s="6" t="s">
        <v>1</v>
      </c>
      <c r="C4" s="6" t="s">
        <v>25</v>
      </c>
      <c r="D4" s="25" t="s">
        <v>2</v>
      </c>
      <c r="E4" s="25" t="s">
        <v>3</v>
      </c>
      <c r="F4" s="7" t="s">
        <v>4</v>
      </c>
      <c r="G4" s="26" t="s">
        <v>5</v>
      </c>
    </row>
    <row r="5" spans="1:7" s="8" customFormat="1" ht="19.5" thickBot="1" x14ac:dyDescent="0.35">
      <c r="A5" s="5"/>
      <c r="B5" s="9">
        <v>199516.23</v>
      </c>
      <c r="C5" s="10">
        <v>49667.47</v>
      </c>
      <c r="D5" s="11">
        <v>484998.43</v>
      </c>
      <c r="E5" s="12">
        <v>467990.3</v>
      </c>
      <c r="F5" s="13">
        <v>24540</v>
      </c>
      <c r="G5" s="27">
        <f>D5-E5+C5</f>
        <v>66675.600000000006</v>
      </c>
    </row>
    <row r="6" spans="1:7" x14ac:dyDescent="0.3">
      <c r="A6" s="1"/>
      <c r="B6" s="1"/>
      <c r="C6" s="1"/>
      <c r="D6" s="14"/>
      <c r="E6" s="28"/>
      <c r="F6" s="15"/>
      <c r="G6" s="14"/>
    </row>
    <row r="7" spans="1:7" ht="19.5" thickBot="1" x14ac:dyDescent="0.35">
      <c r="A7" s="1"/>
      <c r="B7" s="1"/>
      <c r="C7" s="1"/>
      <c r="D7" s="1"/>
      <c r="E7" s="1"/>
      <c r="F7" s="1"/>
      <c r="G7" s="1"/>
    </row>
    <row r="8" spans="1:7" ht="19.5" thickBot="1" x14ac:dyDescent="0.35">
      <c r="A8" s="1"/>
      <c r="B8" s="50" t="s">
        <v>34</v>
      </c>
      <c r="C8" s="51"/>
      <c r="D8" s="51"/>
      <c r="E8" s="51"/>
      <c r="F8" s="51"/>
      <c r="G8" s="52"/>
    </row>
    <row r="9" spans="1:7" x14ac:dyDescent="0.3">
      <c r="A9" s="1"/>
      <c r="B9" s="53" t="s">
        <v>6</v>
      </c>
      <c r="C9" s="54"/>
      <c r="D9" s="55"/>
      <c r="E9" s="56" t="s">
        <v>7</v>
      </c>
      <c r="F9" s="57"/>
      <c r="G9" s="58"/>
    </row>
    <row r="10" spans="1:7" x14ac:dyDescent="0.3">
      <c r="A10" s="1"/>
      <c r="B10" s="61" t="s">
        <v>45</v>
      </c>
      <c r="C10" s="62"/>
      <c r="D10" s="63"/>
      <c r="E10" s="64">
        <v>508281.59</v>
      </c>
      <c r="F10" s="65"/>
      <c r="G10" s="66"/>
    </row>
    <row r="11" spans="1:7" x14ac:dyDescent="0.3">
      <c r="A11" s="1"/>
      <c r="B11" s="67" t="s">
        <v>46</v>
      </c>
      <c r="C11" s="62"/>
      <c r="D11" s="62"/>
      <c r="E11" s="65">
        <v>25300.29</v>
      </c>
      <c r="F11" s="65"/>
      <c r="G11" s="65"/>
    </row>
    <row r="12" spans="1:7" x14ac:dyDescent="0.3">
      <c r="A12" s="1"/>
      <c r="B12" s="67" t="s">
        <v>47</v>
      </c>
      <c r="C12" s="62"/>
      <c r="D12" s="62"/>
      <c r="E12" s="69">
        <v>31950.05</v>
      </c>
      <c r="F12" s="70"/>
      <c r="G12" s="71"/>
    </row>
    <row r="13" spans="1:7" x14ac:dyDescent="0.3">
      <c r="A13" s="1"/>
      <c r="B13" s="73" t="s">
        <v>8</v>
      </c>
      <c r="C13" s="74"/>
      <c r="D13" s="75"/>
      <c r="E13" s="68">
        <f>E10+E11+E12</f>
        <v>565531.93000000005</v>
      </c>
      <c r="F13" s="68"/>
      <c r="G13" s="68"/>
    </row>
    <row r="14" spans="1:7" ht="36" customHeight="1" thickBot="1" x14ac:dyDescent="0.35">
      <c r="A14" s="1"/>
      <c r="B14" s="38" t="s">
        <v>35</v>
      </c>
      <c r="C14" s="39"/>
      <c r="D14" s="40"/>
      <c r="E14" s="41">
        <f>B5+E5+F5-E13</f>
        <v>126514.59999999998</v>
      </c>
      <c r="F14" s="42"/>
      <c r="G14" s="43"/>
    </row>
    <row r="15" spans="1:7" x14ac:dyDescent="0.3">
      <c r="A15" s="1"/>
      <c r="B15" s="1"/>
      <c r="C15" s="1"/>
      <c r="D15" s="1"/>
      <c r="E15" s="1"/>
      <c r="F15" s="14"/>
      <c r="G15" s="1"/>
    </row>
    <row r="16" spans="1:7" x14ac:dyDescent="0.3">
      <c r="A16" s="1"/>
      <c r="B16" s="1"/>
      <c r="C16" s="1"/>
      <c r="D16" s="1"/>
      <c r="E16" s="1"/>
      <c r="F16" s="1"/>
      <c r="G16" s="1"/>
    </row>
    <row r="17" spans="1:7" ht="19.5" hidden="1" thickBot="1" x14ac:dyDescent="0.35">
      <c r="A17" s="1"/>
      <c r="B17" s="44" t="s">
        <v>9</v>
      </c>
      <c r="C17" s="45"/>
      <c r="D17" s="45"/>
      <c r="E17" s="45"/>
      <c r="F17" s="45"/>
      <c r="G17" s="46"/>
    </row>
    <row r="18" spans="1:7" ht="57" hidden="1" thickBot="1" x14ac:dyDescent="0.35">
      <c r="A18" s="1"/>
      <c r="B18" s="16" t="s">
        <v>10</v>
      </c>
      <c r="C18" s="16"/>
      <c r="D18" s="47" t="s">
        <v>11</v>
      </c>
      <c r="E18" s="48"/>
      <c r="F18" s="17"/>
      <c r="G18" s="18" t="s">
        <v>12</v>
      </c>
    </row>
    <row r="19" spans="1:7" ht="19.5" hidden="1" thickBot="1" x14ac:dyDescent="0.35">
      <c r="A19" s="1"/>
      <c r="B19" s="19">
        <v>4048.7</v>
      </c>
      <c r="C19" s="19"/>
      <c r="D19" s="59">
        <f>B19*6.81*12</f>
        <v>330859.76399999997</v>
      </c>
      <c r="E19" s="60"/>
      <c r="F19" s="20"/>
      <c r="G19" s="21"/>
    </row>
    <row r="20" spans="1:7" hidden="1" x14ac:dyDescent="0.3">
      <c r="A20" s="1"/>
      <c r="B20" s="1" t="s">
        <v>0</v>
      </c>
      <c r="C20" s="1"/>
      <c r="D20" s="1"/>
      <c r="E20" s="1"/>
      <c r="F20" s="22"/>
      <c r="G20" s="1"/>
    </row>
    <row r="21" spans="1:7" x14ac:dyDescent="0.3">
      <c r="A21" s="1"/>
      <c r="B21" s="37" t="s">
        <v>22</v>
      </c>
      <c r="C21" s="37"/>
      <c r="D21" s="37"/>
      <c r="E21" s="23"/>
      <c r="F21" s="1"/>
      <c r="G21" s="24"/>
    </row>
    <row r="22" spans="1:7" x14ac:dyDescent="0.3">
      <c r="A22" s="1"/>
      <c r="B22" s="37" t="s">
        <v>23</v>
      </c>
      <c r="C22" s="37"/>
      <c r="D22" s="37"/>
      <c r="E22" s="1"/>
      <c r="F22" s="1"/>
      <c r="G22" s="1" t="s">
        <v>24</v>
      </c>
    </row>
    <row r="24" spans="1:7" x14ac:dyDescent="0.3">
      <c r="E24" s="2" t="s">
        <v>0</v>
      </c>
    </row>
    <row r="27" spans="1:7" x14ac:dyDescent="0.3">
      <c r="E27" s="2" t="s">
        <v>0</v>
      </c>
    </row>
    <row r="28" spans="1:7" x14ac:dyDescent="0.3">
      <c r="G28" s="2" t="s">
        <v>0</v>
      </c>
    </row>
  </sheetData>
  <mergeCells count="20">
    <mergeCell ref="B1:G1"/>
    <mergeCell ref="B3:G3"/>
    <mergeCell ref="B8:G8"/>
    <mergeCell ref="B9:D9"/>
    <mergeCell ref="E9:G9"/>
    <mergeCell ref="B22:D22"/>
    <mergeCell ref="B13:D13"/>
    <mergeCell ref="E13:G13"/>
    <mergeCell ref="B14:D14"/>
    <mergeCell ref="E14:G14"/>
    <mergeCell ref="B10:D10"/>
    <mergeCell ref="B17:G17"/>
    <mergeCell ref="D18:E18"/>
    <mergeCell ref="D19:E19"/>
    <mergeCell ref="B21:D21"/>
    <mergeCell ref="B11:D11"/>
    <mergeCell ref="E11:G11"/>
    <mergeCell ref="B12:D12"/>
    <mergeCell ref="E12:G12"/>
    <mergeCell ref="E10:G10"/>
  </mergeCells>
  <phoneticPr fontId="7" type="noConversion"/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tabSelected="1" view="pageBreakPreview" zoomScale="60" zoomScaleNormal="100" workbookViewId="0">
      <selection activeCell="B14" sqref="B14:D14"/>
    </sheetView>
  </sheetViews>
  <sheetFormatPr defaultColWidth="29.28515625" defaultRowHeight="18.75" x14ac:dyDescent="0.3"/>
  <cols>
    <col min="1" max="1" width="4.7109375" style="2" customWidth="1"/>
    <col min="2" max="2" width="28.140625" style="2" customWidth="1"/>
    <col min="3" max="3" width="26.7109375" style="2" customWidth="1"/>
    <col min="4" max="4" width="14.85546875" style="2" customWidth="1"/>
    <col min="5" max="5" width="21.85546875" style="2" customWidth="1"/>
    <col min="6" max="6" width="20.5703125" style="2" customWidth="1"/>
    <col min="7" max="7" width="24.42578125" style="2" customWidth="1"/>
    <col min="8" max="16384" width="29.28515625" style="2"/>
  </cols>
  <sheetData>
    <row r="1" spans="1:7" x14ac:dyDescent="0.3">
      <c r="A1" s="1" t="s">
        <v>0</v>
      </c>
      <c r="B1" s="49" t="s">
        <v>17</v>
      </c>
      <c r="C1" s="49"/>
      <c r="D1" s="49"/>
      <c r="E1" s="49"/>
      <c r="F1" s="49"/>
      <c r="G1" s="49"/>
    </row>
    <row r="2" spans="1:7" ht="19.5" thickBot="1" x14ac:dyDescent="0.35">
      <c r="A2" s="1"/>
      <c r="B2" s="3"/>
      <c r="C2" s="3"/>
      <c r="D2" s="3"/>
      <c r="E2" s="3"/>
      <c r="F2" s="3"/>
      <c r="G2" s="3"/>
    </row>
    <row r="3" spans="1:7" ht="19.5" thickBot="1" x14ac:dyDescent="0.35">
      <c r="A3" s="4"/>
      <c r="B3" s="44" t="s">
        <v>33</v>
      </c>
      <c r="C3" s="45"/>
      <c r="D3" s="45"/>
      <c r="E3" s="45"/>
      <c r="F3" s="45"/>
      <c r="G3" s="46"/>
    </row>
    <row r="4" spans="1:7" s="8" customFormat="1" ht="57" thickBot="1" x14ac:dyDescent="0.3">
      <c r="A4" s="5"/>
      <c r="B4" s="6" t="s">
        <v>1</v>
      </c>
      <c r="C4" s="6" t="s">
        <v>25</v>
      </c>
      <c r="D4" s="7" t="s">
        <v>2</v>
      </c>
      <c r="E4" s="7" t="s">
        <v>3</v>
      </c>
      <c r="F4" s="7" t="s">
        <v>4</v>
      </c>
      <c r="G4" s="18" t="s">
        <v>5</v>
      </c>
    </row>
    <row r="5" spans="1:7" s="8" customFormat="1" ht="19.5" thickBot="1" x14ac:dyDescent="0.35">
      <c r="A5" s="5"/>
      <c r="B5" s="9">
        <v>3285.42</v>
      </c>
      <c r="C5" s="10">
        <v>115787.40000000001</v>
      </c>
      <c r="D5" s="11">
        <v>686921.61</v>
      </c>
      <c r="E5" s="12">
        <v>676221.94</v>
      </c>
      <c r="F5" s="13">
        <v>39060</v>
      </c>
      <c r="G5" s="29">
        <f>D5-E5+C5</f>
        <v>126487.07000000005</v>
      </c>
    </row>
    <row r="6" spans="1:7" x14ac:dyDescent="0.3">
      <c r="A6" s="1"/>
      <c r="B6" s="1"/>
      <c r="C6" s="1"/>
      <c r="D6" s="14"/>
      <c r="E6" s="30"/>
      <c r="F6" s="15"/>
      <c r="G6" s="14"/>
    </row>
    <row r="7" spans="1:7" ht="19.5" thickBot="1" x14ac:dyDescent="0.35">
      <c r="A7" s="1"/>
      <c r="B7" s="1"/>
      <c r="C7" s="1"/>
      <c r="D7" s="1"/>
      <c r="E7" s="1"/>
      <c r="F7" s="1"/>
      <c r="G7" s="1"/>
    </row>
    <row r="8" spans="1:7" ht="19.5" thickBot="1" x14ac:dyDescent="0.35">
      <c r="A8" s="1"/>
      <c r="B8" s="50" t="s">
        <v>34</v>
      </c>
      <c r="C8" s="51"/>
      <c r="D8" s="51"/>
      <c r="E8" s="51"/>
      <c r="F8" s="51"/>
      <c r="G8" s="52"/>
    </row>
    <row r="9" spans="1:7" x14ac:dyDescent="0.3">
      <c r="A9" s="1"/>
      <c r="B9" s="76" t="s">
        <v>6</v>
      </c>
      <c r="C9" s="77"/>
      <c r="D9" s="78"/>
      <c r="E9" s="79" t="s">
        <v>7</v>
      </c>
      <c r="F9" s="80"/>
      <c r="G9" s="81"/>
    </row>
    <row r="10" spans="1:7" x14ac:dyDescent="0.3">
      <c r="A10" s="1"/>
      <c r="B10" s="61" t="s">
        <v>48</v>
      </c>
      <c r="C10" s="62"/>
      <c r="D10" s="63"/>
      <c r="E10" s="64">
        <v>140782.14000000001</v>
      </c>
      <c r="F10" s="65"/>
      <c r="G10" s="66"/>
    </row>
    <row r="11" spans="1:7" x14ac:dyDescent="0.3">
      <c r="A11" s="1"/>
      <c r="B11" s="67" t="s">
        <v>49</v>
      </c>
      <c r="C11" s="62"/>
      <c r="D11" s="72"/>
      <c r="E11" s="65">
        <v>75415.06</v>
      </c>
      <c r="F11" s="65"/>
      <c r="G11" s="65"/>
    </row>
    <row r="12" spans="1:7" x14ac:dyDescent="0.3">
      <c r="A12" s="1"/>
      <c r="B12" s="67" t="s">
        <v>50</v>
      </c>
      <c r="C12" s="62"/>
      <c r="D12" s="72"/>
      <c r="E12" s="69">
        <v>19729.419999999998</v>
      </c>
      <c r="F12" s="70"/>
      <c r="G12" s="71"/>
    </row>
    <row r="13" spans="1:7" x14ac:dyDescent="0.3">
      <c r="A13" s="1"/>
      <c r="B13" s="67" t="s">
        <v>47</v>
      </c>
      <c r="C13" s="62"/>
      <c r="D13" s="72"/>
      <c r="E13" s="69">
        <v>36521.11</v>
      </c>
      <c r="F13" s="70"/>
      <c r="G13" s="71"/>
    </row>
    <row r="14" spans="1:7" x14ac:dyDescent="0.3">
      <c r="A14" s="1"/>
      <c r="B14" s="67" t="s">
        <v>88</v>
      </c>
      <c r="C14" s="62"/>
      <c r="D14" s="62"/>
      <c r="E14" s="69">
        <v>307083.98</v>
      </c>
      <c r="F14" s="70"/>
      <c r="G14" s="71"/>
    </row>
    <row r="15" spans="1:7" x14ac:dyDescent="0.3">
      <c r="A15" s="1"/>
      <c r="B15" s="73" t="s">
        <v>8</v>
      </c>
      <c r="C15" s="74"/>
      <c r="D15" s="75"/>
      <c r="E15" s="82">
        <f>E10+E11+E12+E13+E14</f>
        <v>579531.71</v>
      </c>
      <c r="F15" s="82"/>
      <c r="G15" s="82"/>
    </row>
    <row r="16" spans="1:7" ht="38.25" customHeight="1" thickBot="1" x14ac:dyDescent="0.35">
      <c r="A16" s="1"/>
      <c r="B16" s="38" t="s">
        <v>35</v>
      </c>
      <c r="C16" s="39"/>
      <c r="D16" s="40"/>
      <c r="E16" s="41">
        <f>B5+E5+F5-E15</f>
        <v>139035.65000000002</v>
      </c>
      <c r="F16" s="42"/>
      <c r="G16" s="43"/>
    </row>
    <row r="17" spans="1:7" x14ac:dyDescent="0.3">
      <c r="A17" s="1"/>
      <c r="B17" s="1"/>
      <c r="C17" s="1"/>
      <c r="D17" s="1"/>
      <c r="E17" s="1"/>
      <c r="F17" s="14"/>
      <c r="G17" s="1"/>
    </row>
    <row r="18" spans="1:7" x14ac:dyDescent="0.3">
      <c r="A18" s="1"/>
      <c r="B18" s="1"/>
      <c r="C18" s="1"/>
      <c r="D18" s="1"/>
      <c r="E18" s="1"/>
      <c r="F18" s="1"/>
      <c r="G18" s="1"/>
    </row>
    <row r="19" spans="1:7" ht="19.5" hidden="1" thickBot="1" x14ac:dyDescent="0.35">
      <c r="A19" s="1"/>
      <c r="B19" s="44" t="s">
        <v>9</v>
      </c>
      <c r="C19" s="45"/>
      <c r="D19" s="45"/>
      <c r="E19" s="45"/>
      <c r="F19" s="45"/>
      <c r="G19" s="46"/>
    </row>
    <row r="20" spans="1:7" ht="57" hidden="1" thickBot="1" x14ac:dyDescent="0.35">
      <c r="A20" s="1"/>
      <c r="B20" s="16" t="s">
        <v>10</v>
      </c>
      <c r="C20" s="16"/>
      <c r="D20" s="47" t="s">
        <v>11</v>
      </c>
      <c r="E20" s="48"/>
      <c r="F20" s="17"/>
      <c r="G20" s="18" t="s">
        <v>12</v>
      </c>
    </row>
    <row r="21" spans="1:7" ht="19.5" hidden="1" thickBot="1" x14ac:dyDescent="0.35">
      <c r="A21" s="1"/>
      <c r="B21" s="19">
        <v>5796.8</v>
      </c>
      <c r="C21" s="19"/>
      <c r="D21" s="59">
        <f>B21*6.81*12</f>
        <v>473714.49599999998</v>
      </c>
      <c r="E21" s="60"/>
      <c r="F21" s="20"/>
      <c r="G21" s="21"/>
    </row>
    <row r="22" spans="1:7" hidden="1" x14ac:dyDescent="0.3">
      <c r="A22" s="1"/>
      <c r="B22" s="1" t="s">
        <v>0</v>
      </c>
      <c r="C22" s="1"/>
      <c r="D22" s="1"/>
      <c r="E22" s="1"/>
      <c r="F22" s="22"/>
      <c r="G22" s="1"/>
    </row>
    <row r="23" spans="1:7" x14ac:dyDescent="0.3">
      <c r="A23" s="1"/>
      <c r="B23" s="37" t="s">
        <v>22</v>
      </c>
      <c r="C23" s="37"/>
      <c r="D23" s="37"/>
      <c r="E23" s="23"/>
      <c r="F23" s="1"/>
      <c r="G23" s="24"/>
    </row>
    <row r="24" spans="1:7" x14ac:dyDescent="0.3">
      <c r="A24" s="1"/>
      <c r="B24" s="37" t="s">
        <v>23</v>
      </c>
      <c r="C24" s="37"/>
      <c r="D24" s="37"/>
      <c r="E24" s="1"/>
      <c r="F24" s="1"/>
      <c r="G24" s="1" t="s">
        <v>24</v>
      </c>
    </row>
    <row r="26" spans="1:7" x14ac:dyDescent="0.3">
      <c r="E26" s="2" t="s">
        <v>0</v>
      </c>
    </row>
    <row r="29" spans="1:7" x14ac:dyDescent="0.3">
      <c r="E29" s="2" t="s">
        <v>0</v>
      </c>
    </row>
    <row r="30" spans="1:7" x14ac:dyDescent="0.3">
      <c r="G30" s="2" t="s">
        <v>0</v>
      </c>
    </row>
  </sheetData>
  <mergeCells count="24">
    <mergeCell ref="B24:D24"/>
    <mergeCell ref="B16:D16"/>
    <mergeCell ref="E16:G16"/>
    <mergeCell ref="B19:G19"/>
    <mergeCell ref="D20:E20"/>
    <mergeCell ref="D21:E21"/>
    <mergeCell ref="B23:D23"/>
    <mergeCell ref="B10:D10"/>
    <mergeCell ref="E10:G10"/>
    <mergeCell ref="B1:G1"/>
    <mergeCell ref="B3:G3"/>
    <mergeCell ref="B8:G8"/>
    <mergeCell ref="B9:D9"/>
    <mergeCell ref="E9:G9"/>
    <mergeCell ref="E15:G15"/>
    <mergeCell ref="B12:D12"/>
    <mergeCell ref="E12:G12"/>
    <mergeCell ref="B11:D11"/>
    <mergeCell ref="E11:G11"/>
    <mergeCell ref="B14:D14"/>
    <mergeCell ref="E14:G14"/>
    <mergeCell ref="B13:D13"/>
    <mergeCell ref="E13:G13"/>
    <mergeCell ref="B15:D15"/>
  </mergeCells>
  <phoneticPr fontId="7" type="noConversion"/>
  <pageMargins left="0" right="0" top="0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2"/>
  <sheetViews>
    <sheetView view="pageBreakPreview" zoomScale="60" zoomScaleNormal="100" workbookViewId="0">
      <selection sqref="A1:IV65536"/>
    </sheetView>
  </sheetViews>
  <sheetFormatPr defaultColWidth="29.28515625" defaultRowHeight="18.75" x14ac:dyDescent="0.3"/>
  <cols>
    <col min="1" max="1" width="2.28515625" style="2" customWidth="1"/>
    <col min="2" max="2" width="28.7109375" style="2" customWidth="1"/>
    <col min="3" max="3" width="24.7109375" style="2" customWidth="1"/>
    <col min="4" max="4" width="16.28515625" style="2" customWidth="1"/>
    <col min="5" max="6" width="22" style="2" customWidth="1"/>
    <col min="7" max="7" width="23.85546875" style="2" customWidth="1"/>
    <col min="8" max="16384" width="29.28515625" style="2"/>
  </cols>
  <sheetData>
    <row r="1" spans="1:7" x14ac:dyDescent="0.3">
      <c r="A1" s="1" t="s">
        <v>0</v>
      </c>
      <c r="B1" s="49" t="s">
        <v>18</v>
      </c>
      <c r="C1" s="49"/>
      <c r="D1" s="49"/>
      <c r="E1" s="49"/>
      <c r="F1" s="49"/>
      <c r="G1" s="49"/>
    </row>
    <row r="2" spans="1:7" ht="19.5" thickBot="1" x14ac:dyDescent="0.35">
      <c r="A2" s="1"/>
      <c r="B2" s="3"/>
      <c r="C2" s="3"/>
      <c r="D2" s="3"/>
      <c r="E2" s="3"/>
      <c r="F2" s="3"/>
      <c r="G2" s="3"/>
    </row>
    <row r="3" spans="1:7" ht="19.5" thickBot="1" x14ac:dyDescent="0.35">
      <c r="A3" s="4"/>
      <c r="B3" s="44" t="s">
        <v>33</v>
      </c>
      <c r="C3" s="45"/>
      <c r="D3" s="45"/>
      <c r="E3" s="45"/>
      <c r="F3" s="45"/>
      <c r="G3" s="46"/>
    </row>
    <row r="4" spans="1:7" s="8" customFormat="1" ht="57" thickBot="1" x14ac:dyDescent="0.3">
      <c r="A4" s="5"/>
      <c r="B4" s="6" t="s">
        <v>1</v>
      </c>
      <c r="C4" s="6" t="s">
        <v>25</v>
      </c>
      <c r="D4" s="7" t="s">
        <v>2</v>
      </c>
      <c r="E4" s="7" t="s">
        <v>3</v>
      </c>
      <c r="F4" s="7" t="s">
        <v>4</v>
      </c>
      <c r="G4" s="18" t="s">
        <v>5</v>
      </c>
    </row>
    <row r="5" spans="1:7" s="8" customFormat="1" ht="19.5" thickBot="1" x14ac:dyDescent="0.35">
      <c r="A5" s="5"/>
      <c r="B5" s="9">
        <v>379512.17</v>
      </c>
      <c r="C5" s="10">
        <v>97581.69</v>
      </c>
      <c r="D5" s="11">
        <v>688782.6</v>
      </c>
      <c r="E5" s="12">
        <v>711087.26</v>
      </c>
      <c r="F5" s="13">
        <v>34810</v>
      </c>
      <c r="G5" s="29">
        <f>D5-E5+C5</f>
        <v>75277.02999999997</v>
      </c>
    </row>
    <row r="6" spans="1:7" x14ac:dyDescent="0.3">
      <c r="A6" s="1"/>
      <c r="B6" s="1"/>
      <c r="C6" s="1"/>
      <c r="D6" s="14"/>
      <c r="E6" s="30"/>
      <c r="F6" s="15"/>
      <c r="G6" s="14"/>
    </row>
    <row r="7" spans="1:7" ht="19.5" thickBot="1" x14ac:dyDescent="0.35">
      <c r="A7" s="1"/>
      <c r="B7" s="1"/>
      <c r="C7" s="1"/>
      <c r="D7" s="1"/>
      <c r="E7" s="1"/>
      <c r="F7" s="1"/>
      <c r="G7" s="1"/>
    </row>
    <row r="8" spans="1:7" ht="19.5" thickBot="1" x14ac:dyDescent="0.35">
      <c r="A8" s="1"/>
      <c r="B8" s="50" t="s">
        <v>34</v>
      </c>
      <c r="C8" s="51"/>
      <c r="D8" s="51"/>
      <c r="E8" s="51"/>
      <c r="F8" s="51"/>
      <c r="G8" s="52"/>
    </row>
    <row r="9" spans="1:7" x14ac:dyDescent="0.3">
      <c r="A9" s="1"/>
      <c r="B9" s="76" t="s">
        <v>6</v>
      </c>
      <c r="C9" s="77"/>
      <c r="D9" s="78"/>
      <c r="E9" s="79" t="s">
        <v>7</v>
      </c>
      <c r="F9" s="80"/>
      <c r="G9" s="81"/>
    </row>
    <row r="10" spans="1:7" ht="39" customHeight="1" x14ac:dyDescent="0.3">
      <c r="A10" s="1"/>
      <c r="B10" s="61" t="s">
        <v>51</v>
      </c>
      <c r="C10" s="62"/>
      <c r="D10" s="63"/>
      <c r="E10" s="64">
        <v>224965.39</v>
      </c>
      <c r="F10" s="65"/>
      <c r="G10" s="66"/>
    </row>
    <row r="11" spans="1:7" x14ac:dyDescent="0.3">
      <c r="A11" s="1"/>
      <c r="B11" s="61" t="s">
        <v>52</v>
      </c>
      <c r="C11" s="62"/>
      <c r="D11" s="63"/>
      <c r="E11" s="65">
        <v>489561.67</v>
      </c>
      <c r="F11" s="65"/>
      <c r="G11" s="65"/>
    </row>
    <row r="12" spans="1:7" ht="42" customHeight="1" x14ac:dyDescent="0.3">
      <c r="A12" s="1"/>
      <c r="B12" s="61" t="s">
        <v>53</v>
      </c>
      <c r="C12" s="62"/>
      <c r="D12" s="63"/>
      <c r="E12" s="69">
        <v>63336.11</v>
      </c>
      <c r="F12" s="70"/>
      <c r="G12" s="71"/>
    </row>
    <row r="13" spans="1:7" x14ac:dyDescent="0.3">
      <c r="A13" s="1"/>
      <c r="B13" s="67" t="s">
        <v>47</v>
      </c>
      <c r="C13" s="62"/>
      <c r="D13" s="72"/>
      <c r="E13" s="69">
        <v>36521.11</v>
      </c>
      <c r="F13" s="70"/>
      <c r="G13" s="71"/>
    </row>
    <row r="14" spans="1:7" x14ac:dyDescent="0.3">
      <c r="A14" s="1"/>
      <c r="B14" s="61" t="s">
        <v>54</v>
      </c>
      <c r="C14" s="62"/>
      <c r="D14" s="63"/>
      <c r="E14" s="69">
        <v>97586.83</v>
      </c>
      <c r="F14" s="70"/>
      <c r="G14" s="71"/>
    </row>
    <row r="15" spans="1:7" ht="37.5" customHeight="1" x14ac:dyDescent="0.3">
      <c r="A15" s="1"/>
      <c r="B15" s="61" t="s">
        <v>56</v>
      </c>
      <c r="C15" s="62"/>
      <c r="D15" s="63"/>
      <c r="E15" s="83">
        <v>185809.81</v>
      </c>
      <c r="F15" s="70"/>
      <c r="G15" s="71"/>
    </row>
    <row r="16" spans="1:7" x14ac:dyDescent="0.3">
      <c r="A16" s="1"/>
      <c r="B16" s="61" t="s">
        <v>55</v>
      </c>
      <c r="C16" s="62"/>
      <c r="D16" s="63"/>
      <c r="E16" s="69">
        <v>228048.15</v>
      </c>
      <c r="F16" s="70"/>
      <c r="G16" s="71"/>
    </row>
    <row r="17" spans="1:7" x14ac:dyDescent="0.3">
      <c r="A17" s="1"/>
      <c r="B17" s="73" t="s">
        <v>8</v>
      </c>
      <c r="C17" s="74"/>
      <c r="D17" s="75"/>
      <c r="E17" s="82">
        <f>E10+E11+E12+E13+E14+E15+E16</f>
        <v>1325829.0699999998</v>
      </c>
      <c r="F17" s="82"/>
      <c r="G17" s="82"/>
    </row>
    <row r="18" spans="1:7" ht="39" customHeight="1" thickBot="1" x14ac:dyDescent="0.35">
      <c r="A18" s="1"/>
      <c r="B18" s="38" t="s">
        <v>35</v>
      </c>
      <c r="C18" s="39"/>
      <c r="D18" s="40"/>
      <c r="E18" s="41">
        <f>B5+E5+F5-E17</f>
        <v>-200419.6399999999</v>
      </c>
      <c r="F18" s="42"/>
      <c r="G18" s="43"/>
    </row>
    <row r="19" spans="1:7" x14ac:dyDescent="0.3">
      <c r="A19" s="1"/>
      <c r="B19" s="1"/>
      <c r="C19" s="1"/>
      <c r="D19" s="1"/>
      <c r="E19" s="1"/>
      <c r="F19" s="14"/>
      <c r="G19" s="1"/>
    </row>
    <row r="20" spans="1:7" x14ac:dyDescent="0.3">
      <c r="A20" s="1"/>
      <c r="B20" s="1"/>
      <c r="C20" s="1"/>
      <c r="D20" s="1"/>
      <c r="E20" s="1"/>
      <c r="F20" s="1"/>
      <c r="G20" s="1"/>
    </row>
    <row r="21" spans="1:7" ht="19.5" hidden="1" thickBot="1" x14ac:dyDescent="0.35">
      <c r="A21" s="1"/>
      <c r="B21" s="44" t="s">
        <v>9</v>
      </c>
      <c r="C21" s="45"/>
      <c r="D21" s="45"/>
      <c r="E21" s="45"/>
      <c r="F21" s="45"/>
      <c r="G21" s="46"/>
    </row>
    <row r="22" spans="1:7" ht="57" hidden="1" thickBot="1" x14ac:dyDescent="0.35">
      <c r="A22" s="1"/>
      <c r="B22" s="6" t="s">
        <v>10</v>
      </c>
      <c r="C22" s="6"/>
      <c r="D22" s="84" t="s">
        <v>11</v>
      </c>
      <c r="E22" s="85"/>
      <c r="F22" s="31"/>
      <c r="G22" s="18" t="s">
        <v>12</v>
      </c>
    </row>
    <row r="23" spans="1:7" ht="19.5" hidden="1" thickBot="1" x14ac:dyDescent="0.35">
      <c r="A23" s="1"/>
      <c r="B23" s="32">
        <v>5770.7</v>
      </c>
      <c r="C23" s="32"/>
      <c r="D23" s="86">
        <f>B23*6.81*12</f>
        <v>471581.60399999993</v>
      </c>
      <c r="E23" s="87"/>
      <c r="F23" s="12"/>
      <c r="G23" s="21"/>
    </row>
    <row r="24" spans="1:7" hidden="1" x14ac:dyDescent="0.3">
      <c r="A24" s="1"/>
      <c r="B24" s="1" t="s">
        <v>0</v>
      </c>
      <c r="C24" s="1"/>
      <c r="D24" s="1"/>
      <c r="E24" s="1"/>
      <c r="F24" s="34"/>
      <c r="G24" s="1"/>
    </row>
    <row r="25" spans="1:7" x14ac:dyDescent="0.3">
      <c r="A25" s="1"/>
      <c r="B25" s="37" t="s">
        <v>22</v>
      </c>
      <c r="C25" s="37"/>
      <c r="D25" s="37"/>
      <c r="E25" s="23"/>
      <c r="F25" s="1"/>
      <c r="G25" s="24"/>
    </row>
    <row r="26" spans="1:7" x14ac:dyDescent="0.3">
      <c r="A26" s="1"/>
      <c r="B26" s="37" t="s">
        <v>23</v>
      </c>
      <c r="C26" s="37"/>
      <c r="D26" s="37"/>
      <c r="E26" s="1"/>
      <c r="F26" s="1"/>
      <c r="G26" s="1" t="s">
        <v>24</v>
      </c>
    </row>
    <row r="28" spans="1:7" x14ac:dyDescent="0.3">
      <c r="E28" s="2" t="s">
        <v>0</v>
      </c>
    </row>
    <row r="31" spans="1:7" x14ac:dyDescent="0.3">
      <c r="E31" s="2" t="s">
        <v>0</v>
      </c>
    </row>
    <row r="32" spans="1:7" x14ac:dyDescent="0.3">
      <c r="D32" s="2" t="s">
        <v>31</v>
      </c>
      <c r="G32" s="2" t="s">
        <v>0</v>
      </c>
    </row>
  </sheetData>
  <mergeCells count="28">
    <mergeCell ref="B26:D26"/>
    <mergeCell ref="B18:D18"/>
    <mergeCell ref="E18:G18"/>
    <mergeCell ref="B21:G21"/>
    <mergeCell ref="D22:E22"/>
    <mergeCell ref="D23:E23"/>
    <mergeCell ref="B25:D25"/>
    <mergeCell ref="B11:D11"/>
    <mergeCell ref="B17:D17"/>
    <mergeCell ref="E17:G17"/>
    <mergeCell ref="B12:D12"/>
    <mergeCell ref="E12:G12"/>
    <mergeCell ref="B16:D16"/>
    <mergeCell ref="E16:G16"/>
    <mergeCell ref="B15:D15"/>
    <mergeCell ref="E15:G15"/>
    <mergeCell ref="B13:D13"/>
    <mergeCell ref="E11:G11"/>
    <mergeCell ref="E13:G13"/>
    <mergeCell ref="E14:G14"/>
    <mergeCell ref="B14:D14"/>
    <mergeCell ref="B10:D10"/>
    <mergeCell ref="E10:G10"/>
    <mergeCell ref="B1:G1"/>
    <mergeCell ref="B3:G3"/>
    <mergeCell ref="B8:G8"/>
    <mergeCell ref="B9:D9"/>
    <mergeCell ref="E9:G9"/>
  </mergeCells>
  <phoneticPr fontId="7" type="noConversion"/>
  <pageMargins left="0" right="0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0"/>
  <sheetViews>
    <sheetView view="pageBreakPreview" zoomScale="60" zoomScaleNormal="100" workbookViewId="0">
      <selection activeCell="E25" sqref="E25"/>
    </sheetView>
  </sheetViews>
  <sheetFormatPr defaultColWidth="29.28515625" defaultRowHeight="18.75" x14ac:dyDescent="0.3"/>
  <cols>
    <col min="1" max="1" width="2.28515625" style="2" customWidth="1"/>
    <col min="2" max="2" width="28.28515625" style="2" customWidth="1"/>
    <col min="3" max="3" width="25.140625" style="2" customWidth="1"/>
    <col min="4" max="4" width="17.5703125" style="2" customWidth="1"/>
    <col min="5" max="5" width="22.28515625" style="2" customWidth="1"/>
    <col min="6" max="6" width="24" style="2" customWidth="1"/>
    <col min="7" max="7" width="24.140625" style="2" customWidth="1"/>
    <col min="8" max="16384" width="29.28515625" style="2"/>
  </cols>
  <sheetData>
    <row r="1" spans="1:7" x14ac:dyDescent="0.3">
      <c r="A1" s="1" t="s">
        <v>0</v>
      </c>
      <c r="B1" s="49" t="s">
        <v>19</v>
      </c>
      <c r="C1" s="49"/>
      <c r="D1" s="49"/>
      <c r="E1" s="49"/>
      <c r="F1" s="49"/>
      <c r="G1" s="49"/>
    </row>
    <row r="2" spans="1:7" ht="19.5" thickBot="1" x14ac:dyDescent="0.35">
      <c r="A2" s="1"/>
      <c r="B2" s="3"/>
      <c r="C2" s="3"/>
      <c r="D2" s="3"/>
      <c r="E2" s="3"/>
      <c r="F2" s="3"/>
      <c r="G2" s="3"/>
    </row>
    <row r="3" spans="1:7" ht="19.5" thickBot="1" x14ac:dyDescent="0.35">
      <c r="A3" s="4"/>
      <c r="B3" s="44" t="s">
        <v>33</v>
      </c>
      <c r="C3" s="45"/>
      <c r="D3" s="45"/>
      <c r="E3" s="45"/>
      <c r="F3" s="45"/>
      <c r="G3" s="46"/>
    </row>
    <row r="4" spans="1:7" s="8" customFormat="1" ht="57" thickBot="1" x14ac:dyDescent="0.3">
      <c r="A4" s="5"/>
      <c r="B4" s="6" t="s">
        <v>1</v>
      </c>
      <c r="C4" s="6" t="s">
        <v>25</v>
      </c>
      <c r="D4" s="7" t="s">
        <v>2</v>
      </c>
      <c r="E4" s="7" t="s">
        <v>3</v>
      </c>
      <c r="F4" s="7" t="s">
        <v>4</v>
      </c>
      <c r="G4" s="18" t="s">
        <v>5</v>
      </c>
    </row>
    <row r="5" spans="1:7" s="8" customFormat="1" ht="19.5" thickBot="1" x14ac:dyDescent="0.35">
      <c r="A5" s="5"/>
      <c r="B5" s="9">
        <v>592645.35</v>
      </c>
      <c r="C5" s="10">
        <v>112071.52</v>
      </c>
      <c r="D5" s="11">
        <v>569628.84</v>
      </c>
      <c r="E5" s="12">
        <v>560184.35</v>
      </c>
      <c r="F5" s="13">
        <v>38430</v>
      </c>
      <c r="G5" s="29">
        <f>D5-E5+C5</f>
        <v>121516.01</v>
      </c>
    </row>
    <row r="6" spans="1:7" x14ac:dyDescent="0.3">
      <c r="A6" s="1"/>
      <c r="B6" s="1"/>
      <c r="C6" s="1"/>
      <c r="D6" s="14"/>
      <c r="E6" s="30"/>
      <c r="F6" s="15"/>
      <c r="G6" s="14"/>
    </row>
    <row r="7" spans="1:7" ht="19.5" thickBot="1" x14ac:dyDescent="0.35">
      <c r="A7" s="1"/>
      <c r="B7" s="1"/>
      <c r="C7" s="1"/>
      <c r="D7" s="1"/>
      <c r="E7" s="1"/>
      <c r="F7" s="1"/>
      <c r="G7" s="1"/>
    </row>
    <row r="8" spans="1:7" ht="19.5" thickBot="1" x14ac:dyDescent="0.35">
      <c r="A8" s="1"/>
      <c r="B8" s="50" t="s">
        <v>34</v>
      </c>
      <c r="C8" s="51"/>
      <c r="D8" s="51"/>
      <c r="E8" s="51"/>
      <c r="F8" s="51"/>
      <c r="G8" s="52"/>
    </row>
    <row r="9" spans="1:7" x14ac:dyDescent="0.3">
      <c r="A9" s="1"/>
      <c r="B9" s="76" t="s">
        <v>6</v>
      </c>
      <c r="C9" s="77"/>
      <c r="D9" s="78"/>
      <c r="E9" s="79" t="s">
        <v>7</v>
      </c>
      <c r="F9" s="80"/>
      <c r="G9" s="81"/>
    </row>
    <row r="10" spans="1:7" x14ac:dyDescent="0.3">
      <c r="A10" s="1"/>
      <c r="B10" s="61" t="s">
        <v>58</v>
      </c>
      <c r="C10" s="62"/>
      <c r="D10" s="63"/>
      <c r="E10" s="64">
        <v>196141.18</v>
      </c>
      <c r="F10" s="65"/>
      <c r="G10" s="66"/>
    </row>
    <row r="11" spans="1:7" x14ac:dyDescent="0.3">
      <c r="A11" s="1"/>
      <c r="B11" s="67" t="s">
        <v>57</v>
      </c>
      <c r="C11" s="62"/>
      <c r="D11" s="72"/>
      <c r="E11" s="65">
        <v>6880</v>
      </c>
      <c r="F11" s="65"/>
      <c r="G11" s="65"/>
    </row>
    <row r="12" spans="1:7" x14ac:dyDescent="0.3">
      <c r="A12" s="1"/>
      <c r="B12" s="67" t="s">
        <v>60</v>
      </c>
      <c r="C12" s="62"/>
      <c r="D12" s="72"/>
      <c r="E12" s="69">
        <v>48600.01</v>
      </c>
      <c r="F12" s="70"/>
      <c r="G12" s="71"/>
    </row>
    <row r="13" spans="1:7" x14ac:dyDescent="0.3">
      <c r="A13" s="1"/>
      <c r="B13" s="67" t="s">
        <v>61</v>
      </c>
      <c r="C13" s="62"/>
      <c r="D13" s="72"/>
      <c r="E13" s="69">
        <v>649467.88</v>
      </c>
      <c r="F13" s="70"/>
      <c r="G13" s="71"/>
    </row>
    <row r="14" spans="1:7" ht="30.75" customHeight="1" x14ac:dyDescent="0.3">
      <c r="A14" s="1"/>
      <c r="B14" s="67" t="s">
        <v>59</v>
      </c>
      <c r="C14" s="62"/>
      <c r="D14" s="62"/>
      <c r="E14" s="69">
        <v>118904.29</v>
      </c>
      <c r="F14" s="70"/>
      <c r="G14" s="71"/>
    </row>
    <row r="15" spans="1:7" x14ac:dyDescent="0.3">
      <c r="A15" s="1"/>
      <c r="B15" s="73" t="s">
        <v>8</v>
      </c>
      <c r="C15" s="74"/>
      <c r="D15" s="75"/>
      <c r="E15" s="82">
        <f>E10+E11+E12+E13+E14</f>
        <v>1019993.3600000001</v>
      </c>
      <c r="F15" s="82"/>
      <c r="G15" s="82"/>
    </row>
    <row r="16" spans="1:7" ht="42.75" customHeight="1" thickBot="1" x14ac:dyDescent="0.35">
      <c r="A16" s="1"/>
      <c r="B16" s="38" t="s">
        <v>35</v>
      </c>
      <c r="C16" s="39"/>
      <c r="D16" s="40"/>
      <c r="E16" s="41">
        <f>B5+E5+F5-E15</f>
        <v>171266.33999999985</v>
      </c>
      <c r="F16" s="42"/>
      <c r="G16" s="43"/>
    </row>
    <row r="17" spans="1:7" x14ac:dyDescent="0.3">
      <c r="A17" s="1"/>
      <c r="B17" s="1"/>
      <c r="C17" s="1"/>
      <c r="D17" s="1"/>
      <c r="E17" s="1"/>
      <c r="F17" s="14"/>
      <c r="G17" s="1"/>
    </row>
    <row r="18" spans="1:7" x14ac:dyDescent="0.3">
      <c r="A18" s="1"/>
      <c r="B18" s="1"/>
      <c r="C18" s="1"/>
      <c r="D18" s="1"/>
      <c r="E18" s="1"/>
      <c r="F18" s="1"/>
      <c r="G18" s="1"/>
    </row>
    <row r="19" spans="1:7" ht="19.5" hidden="1" thickBot="1" x14ac:dyDescent="0.35">
      <c r="A19" s="1"/>
      <c r="B19" s="44" t="s">
        <v>9</v>
      </c>
      <c r="C19" s="45"/>
      <c r="D19" s="45"/>
      <c r="E19" s="45"/>
      <c r="F19" s="45"/>
      <c r="G19" s="46"/>
    </row>
    <row r="20" spans="1:7" ht="57" hidden="1" thickBot="1" x14ac:dyDescent="0.35">
      <c r="A20" s="1"/>
      <c r="B20" s="6" t="s">
        <v>10</v>
      </c>
      <c r="C20" s="6"/>
      <c r="D20" s="84" t="s">
        <v>11</v>
      </c>
      <c r="E20" s="85"/>
      <c r="F20" s="31"/>
      <c r="G20" s="18" t="s">
        <v>12</v>
      </c>
    </row>
    <row r="21" spans="1:7" ht="19.5" hidden="1" thickBot="1" x14ac:dyDescent="0.35">
      <c r="A21" s="1"/>
      <c r="B21" s="32">
        <v>4787.4399999999996</v>
      </c>
      <c r="C21" s="32"/>
      <c r="D21" s="86">
        <f>B21*6.81*12</f>
        <v>391229.59679999994</v>
      </c>
      <c r="E21" s="87"/>
      <c r="F21" s="12"/>
      <c r="G21" s="21"/>
    </row>
    <row r="22" spans="1:7" hidden="1" x14ac:dyDescent="0.3">
      <c r="A22" s="1"/>
      <c r="B22" s="1" t="s">
        <v>0</v>
      </c>
      <c r="C22" s="1"/>
      <c r="D22" s="1"/>
      <c r="E22" s="1"/>
      <c r="F22" s="33"/>
      <c r="G22" s="1"/>
    </row>
    <row r="23" spans="1:7" x14ac:dyDescent="0.3">
      <c r="A23" s="1"/>
      <c r="B23" s="37" t="s">
        <v>22</v>
      </c>
      <c r="C23" s="37"/>
      <c r="D23" s="37"/>
      <c r="E23" s="23"/>
      <c r="F23" s="1"/>
      <c r="G23" s="24"/>
    </row>
    <row r="24" spans="1:7" x14ac:dyDescent="0.3">
      <c r="A24" s="1"/>
      <c r="B24" s="37" t="s">
        <v>23</v>
      </c>
      <c r="C24" s="37"/>
      <c r="D24" s="37"/>
      <c r="E24" s="1"/>
      <c r="F24" s="1"/>
      <c r="G24" s="1" t="s">
        <v>24</v>
      </c>
    </row>
    <row r="26" spans="1:7" x14ac:dyDescent="0.3">
      <c r="E26" s="2" t="s">
        <v>0</v>
      </c>
    </row>
    <row r="29" spans="1:7" x14ac:dyDescent="0.3">
      <c r="E29" s="2" t="s">
        <v>0</v>
      </c>
    </row>
    <row r="30" spans="1:7" x14ac:dyDescent="0.3">
      <c r="G30" s="2" t="s">
        <v>0</v>
      </c>
    </row>
  </sheetData>
  <mergeCells count="24">
    <mergeCell ref="B24:D24"/>
    <mergeCell ref="B16:D16"/>
    <mergeCell ref="E16:G16"/>
    <mergeCell ref="B19:G19"/>
    <mergeCell ref="D20:E20"/>
    <mergeCell ref="D21:E21"/>
    <mergeCell ref="B23:D23"/>
    <mergeCell ref="B1:G1"/>
    <mergeCell ref="B3:G3"/>
    <mergeCell ref="B8:G8"/>
    <mergeCell ref="B9:D9"/>
    <mergeCell ref="E9:G9"/>
    <mergeCell ref="B13:D13"/>
    <mergeCell ref="E13:G13"/>
    <mergeCell ref="B15:D15"/>
    <mergeCell ref="B10:D10"/>
    <mergeCell ref="E10:G10"/>
    <mergeCell ref="B11:D11"/>
    <mergeCell ref="E11:G11"/>
    <mergeCell ref="E15:G15"/>
    <mergeCell ref="B14:D14"/>
    <mergeCell ref="E14:G14"/>
    <mergeCell ref="B12:D12"/>
    <mergeCell ref="E12:G12"/>
  </mergeCells>
  <phoneticPr fontId="7" type="noConversion"/>
  <pageMargins left="0" right="0" top="0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8"/>
  <sheetViews>
    <sheetView view="pageBreakPreview" zoomScale="60" zoomScaleNormal="100" workbookViewId="0">
      <selection activeCell="E22" sqref="E22"/>
    </sheetView>
  </sheetViews>
  <sheetFormatPr defaultColWidth="29.28515625" defaultRowHeight="18.75" x14ac:dyDescent="0.3"/>
  <cols>
    <col min="1" max="1" width="3.5703125" style="2" customWidth="1"/>
    <col min="2" max="2" width="27.5703125" style="2" customWidth="1"/>
    <col min="3" max="3" width="24.140625" style="2" customWidth="1"/>
    <col min="4" max="4" width="17.85546875" style="2" customWidth="1"/>
    <col min="5" max="5" width="22.28515625" style="2" customWidth="1"/>
    <col min="6" max="6" width="22.140625" style="2" customWidth="1"/>
    <col min="7" max="7" width="23.7109375" style="2" customWidth="1"/>
    <col min="8" max="16384" width="29.28515625" style="2"/>
  </cols>
  <sheetData>
    <row r="1" spans="1:7" x14ac:dyDescent="0.3">
      <c r="A1" s="1" t="s">
        <v>0</v>
      </c>
      <c r="B1" s="49" t="s">
        <v>20</v>
      </c>
      <c r="C1" s="49"/>
      <c r="D1" s="49"/>
      <c r="E1" s="49"/>
      <c r="F1" s="49"/>
      <c r="G1" s="49"/>
    </row>
    <row r="2" spans="1:7" ht="19.5" thickBot="1" x14ac:dyDescent="0.35">
      <c r="A2" s="1"/>
      <c r="B2" s="3"/>
      <c r="C2" s="3"/>
      <c r="D2" s="3"/>
      <c r="E2" s="3"/>
      <c r="F2" s="3"/>
      <c r="G2" s="3"/>
    </row>
    <row r="3" spans="1:7" ht="19.5" thickBot="1" x14ac:dyDescent="0.35">
      <c r="A3" s="4"/>
      <c r="B3" s="44" t="s">
        <v>33</v>
      </c>
      <c r="C3" s="45"/>
      <c r="D3" s="45"/>
      <c r="E3" s="45"/>
      <c r="F3" s="45"/>
      <c r="G3" s="46"/>
    </row>
    <row r="4" spans="1:7" s="8" customFormat="1" ht="75.75" thickBot="1" x14ac:dyDescent="0.3">
      <c r="A4" s="5"/>
      <c r="B4" s="6" t="s">
        <v>1</v>
      </c>
      <c r="C4" s="6" t="s">
        <v>25</v>
      </c>
      <c r="D4" s="25" t="s">
        <v>2</v>
      </c>
      <c r="E4" s="25" t="s">
        <v>3</v>
      </c>
      <c r="F4" s="7" t="s">
        <v>4</v>
      </c>
      <c r="G4" s="26" t="s">
        <v>5</v>
      </c>
    </row>
    <row r="5" spans="1:7" s="8" customFormat="1" ht="19.5" thickBot="1" x14ac:dyDescent="0.35">
      <c r="A5" s="5"/>
      <c r="B5" s="9">
        <v>-165898.32</v>
      </c>
      <c r="C5" s="10">
        <v>114540.36</v>
      </c>
      <c r="D5" s="11">
        <v>1180230.1200000001</v>
      </c>
      <c r="E5" s="12">
        <v>1159096.54</v>
      </c>
      <c r="F5" s="13">
        <v>66860</v>
      </c>
      <c r="G5" s="27">
        <f>D5-E5+C5</f>
        <v>135673.94000000006</v>
      </c>
    </row>
    <row r="6" spans="1:7" x14ac:dyDescent="0.3">
      <c r="A6" s="1"/>
      <c r="B6" s="1"/>
      <c r="C6" s="1"/>
      <c r="D6" s="14"/>
      <c r="E6" s="28"/>
      <c r="F6" s="15"/>
      <c r="G6" s="14"/>
    </row>
    <row r="7" spans="1:7" ht="19.5" thickBot="1" x14ac:dyDescent="0.35">
      <c r="A7" s="1"/>
      <c r="B7" s="1"/>
      <c r="C7" s="1"/>
      <c r="D7" s="1"/>
      <c r="E7" s="1"/>
      <c r="F7" s="1"/>
      <c r="G7" s="1"/>
    </row>
    <row r="8" spans="1:7" ht="19.5" thickBot="1" x14ac:dyDescent="0.35">
      <c r="A8" s="1"/>
      <c r="B8" s="50" t="s">
        <v>34</v>
      </c>
      <c r="C8" s="51"/>
      <c r="D8" s="51"/>
      <c r="E8" s="51"/>
      <c r="F8" s="51"/>
      <c r="G8" s="52"/>
    </row>
    <row r="9" spans="1:7" x14ac:dyDescent="0.3">
      <c r="A9" s="1"/>
      <c r="B9" s="53" t="s">
        <v>6</v>
      </c>
      <c r="C9" s="54"/>
      <c r="D9" s="55"/>
      <c r="E9" s="56" t="s">
        <v>7</v>
      </c>
      <c r="F9" s="57"/>
      <c r="G9" s="58"/>
    </row>
    <row r="10" spans="1:7" x14ac:dyDescent="0.3">
      <c r="A10" s="1"/>
      <c r="B10" s="61" t="s">
        <v>63</v>
      </c>
      <c r="C10" s="62"/>
      <c r="D10" s="63"/>
      <c r="E10" s="64">
        <v>703622.24</v>
      </c>
      <c r="F10" s="65"/>
      <c r="G10" s="66"/>
    </row>
    <row r="11" spans="1:7" x14ac:dyDescent="0.3">
      <c r="A11" s="1"/>
      <c r="B11" s="65" t="s">
        <v>62</v>
      </c>
      <c r="C11" s="65"/>
      <c r="D11" s="65"/>
      <c r="E11" s="88">
        <v>7350</v>
      </c>
      <c r="F11" s="89"/>
      <c r="G11" s="89"/>
    </row>
    <row r="12" spans="1:7" x14ac:dyDescent="0.3">
      <c r="A12" s="1"/>
      <c r="B12" s="67" t="s">
        <v>64</v>
      </c>
      <c r="C12" s="62"/>
      <c r="D12" s="62"/>
      <c r="E12" s="69">
        <v>70000</v>
      </c>
      <c r="F12" s="70"/>
      <c r="G12" s="71"/>
    </row>
    <row r="13" spans="1:7" x14ac:dyDescent="0.3">
      <c r="A13" s="1"/>
      <c r="B13" s="73" t="s">
        <v>8</v>
      </c>
      <c r="C13" s="74"/>
      <c r="D13" s="75"/>
      <c r="E13" s="68">
        <f>SUM(E10:E12)</f>
        <v>780972.24</v>
      </c>
      <c r="F13" s="68"/>
      <c r="G13" s="68"/>
    </row>
    <row r="14" spans="1:7" ht="39" customHeight="1" thickBot="1" x14ac:dyDescent="0.35">
      <c r="A14" s="1"/>
      <c r="B14" s="38" t="s">
        <v>35</v>
      </c>
      <c r="C14" s="39"/>
      <c r="D14" s="40"/>
      <c r="E14" s="41">
        <f>B5+E5+F5-E13</f>
        <v>279085.98</v>
      </c>
      <c r="F14" s="42"/>
      <c r="G14" s="43"/>
    </row>
    <row r="15" spans="1:7" x14ac:dyDescent="0.3">
      <c r="A15" s="1"/>
      <c r="B15" s="1"/>
      <c r="C15" s="1"/>
      <c r="D15" s="1"/>
      <c r="E15" s="1"/>
      <c r="F15" s="14"/>
      <c r="G15" s="1"/>
    </row>
    <row r="16" spans="1:7" x14ac:dyDescent="0.3">
      <c r="A16" s="1"/>
      <c r="B16" s="1"/>
      <c r="C16" s="1"/>
      <c r="D16" s="1"/>
      <c r="E16" s="1"/>
      <c r="F16" s="1"/>
      <c r="G16" s="1"/>
    </row>
    <row r="17" spans="1:7" ht="19.5" hidden="1" thickBot="1" x14ac:dyDescent="0.35">
      <c r="A17" s="1"/>
      <c r="B17" s="44" t="s">
        <v>9</v>
      </c>
      <c r="C17" s="45"/>
      <c r="D17" s="45"/>
      <c r="E17" s="45"/>
      <c r="F17" s="45"/>
      <c r="G17" s="46"/>
    </row>
    <row r="18" spans="1:7" ht="57" hidden="1" thickBot="1" x14ac:dyDescent="0.35">
      <c r="A18" s="1"/>
      <c r="B18" s="16" t="s">
        <v>10</v>
      </c>
      <c r="C18" s="16"/>
      <c r="D18" s="47" t="s">
        <v>11</v>
      </c>
      <c r="E18" s="48"/>
      <c r="F18" s="17"/>
      <c r="G18" s="18" t="s">
        <v>12</v>
      </c>
    </row>
    <row r="19" spans="1:7" ht="19.5" hidden="1" thickBot="1" x14ac:dyDescent="0.35">
      <c r="A19" s="1"/>
      <c r="B19" s="19">
        <v>9860.4</v>
      </c>
      <c r="C19" s="19"/>
      <c r="D19" s="59">
        <f>B19*6.81*12</f>
        <v>805791.88799999992</v>
      </c>
      <c r="E19" s="60"/>
      <c r="F19" s="20"/>
      <c r="G19" s="21"/>
    </row>
    <row r="20" spans="1:7" hidden="1" x14ac:dyDescent="0.3">
      <c r="A20" s="1"/>
      <c r="B20" s="1" t="s">
        <v>0</v>
      </c>
      <c r="C20" s="1"/>
      <c r="D20" s="1"/>
      <c r="E20" s="1"/>
      <c r="F20" s="22"/>
      <c r="G20" s="1"/>
    </row>
    <row r="21" spans="1:7" x14ac:dyDescent="0.3">
      <c r="A21" s="1"/>
      <c r="B21" s="37" t="s">
        <v>22</v>
      </c>
      <c r="C21" s="37"/>
      <c r="D21" s="37"/>
      <c r="E21" s="23"/>
      <c r="F21" s="1"/>
      <c r="G21" s="24"/>
    </row>
    <row r="22" spans="1:7" x14ac:dyDescent="0.3">
      <c r="A22" s="1"/>
      <c r="B22" s="37" t="s">
        <v>23</v>
      </c>
      <c r="C22" s="37"/>
      <c r="D22" s="37"/>
      <c r="E22" s="1"/>
      <c r="F22" s="1"/>
      <c r="G22" s="1" t="s">
        <v>24</v>
      </c>
    </row>
    <row r="24" spans="1:7" x14ac:dyDescent="0.3">
      <c r="E24" s="2" t="s">
        <v>0</v>
      </c>
    </row>
    <row r="27" spans="1:7" x14ac:dyDescent="0.3">
      <c r="E27" s="2" t="s">
        <v>0</v>
      </c>
    </row>
    <row r="28" spans="1:7" x14ac:dyDescent="0.3">
      <c r="G28" s="2" t="s">
        <v>0</v>
      </c>
    </row>
  </sheetData>
  <mergeCells count="20">
    <mergeCell ref="E11:G11"/>
    <mergeCell ref="B13:D13"/>
    <mergeCell ref="E13:G13"/>
    <mergeCell ref="B11:D11"/>
    <mergeCell ref="B12:D12"/>
    <mergeCell ref="E12:G12"/>
    <mergeCell ref="B22:D22"/>
    <mergeCell ref="B14:D14"/>
    <mergeCell ref="E14:G14"/>
    <mergeCell ref="B17:G17"/>
    <mergeCell ref="D18:E18"/>
    <mergeCell ref="D19:E19"/>
    <mergeCell ref="B21:D21"/>
    <mergeCell ref="B10:D10"/>
    <mergeCell ref="E10:G10"/>
    <mergeCell ref="B1:G1"/>
    <mergeCell ref="B3:G3"/>
    <mergeCell ref="B8:G8"/>
    <mergeCell ref="B9:D9"/>
    <mergeCell ref="E9:G9"/>
  </mergeCells>
  <phoneticPr fontId="7" type="noConversion"/>
  <pageMargins left="0" right="0" top="0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view="pageBreakPreview" zoomScale="60" zoomScaleNormal="100" workbookViewId="0">
      <selection activeCell="I45" sqref="I45"/>
    </sheetView>
  </sheetViews>
  <sheetFormatPr defaultColWidth="29.28515625" defaultRowHeight="18.75" x14ac:dyDescent="0.3"/>
  <cols>
    <col min="1" max="1" width="3.5703125" style="2" customWidth="1"/>
    <col min="2" max="2" width="29.28515625" style="2"/>
    <col min="3" max="3" width="25" style="2" customWidth="1"/>
    <col min="4" max="4" width="16.85546875" style="2" customWidth="1"/>
    <col min="5" max="5" width="22.5703125" style="2" customWidth="1"/>
    <col min="6" max="6" width="21.7109375" style="2" customWidth="1"/>
    <col min="7" max="7" width="24.140625" style="2" customWidth="1"/>
    <col min="8" max="16384" width="29.28515625" style="2"/>
  </cols>
  <sheetData>
    <row r="1" spans="1:7" x14ac:dyDescent="0.3">
      <c r="A1" s="1" t="s">
        <v>0</v>
      </c>
      <c r="B1" s="49" t="s">
        <v>21</v>
      </c>
      <c r="C1" s="49"/>
      <c r="D1" s="49"/>
      <c r="E1" s="49"/>
      <c r="F1" s="49"/>
      <c r="G1" s="49"/>
    </row>
    <row r="2" spans="1:7" ht="19.5" thickBot="1" x14ac:dyDescent="0.35">
      <c r="A2" s="1"/>
      <c r="B2" s="3"/>
      <c r="C2" s="3"/>
      <c r="D2" s="3"/>
      <c r="E2" s="3"/>
      <c r="F2" s="3"/>
      <c r="G2" s="3"/>
    </row>
    <row r="3" spans="1:7" ht="19.5" thickBot="1" x14ac:dyDescent="0.35">
      <c r="A3" s="4"/>
      <c r="B3" s="44" t="s">
        <v>33</v>
      </c>
      <c r="C3" s="45"/>
      <c r="D3" s="45"/>
      <c r="E3" s="45"/>
      <c r="F3" s="45"/>
      <c r="G3" s="46"/>
    </row>
    <row r="4" spans="1:7" s="8" customFormat="1" ht="57" thickBot="1" x14ac:dyDescent="0.3">
      <c r="A4" s="5"/>
      <c r="B4" s="6" t="s">
        <v>1</v>
      </c>
      <c r="C4" s="6" t="s">
        <v>25</v>
      </c>
      <c r="D4" s="25" t="s">
        <v>2</v>
      </c>
      <c r="E4" s="25" t="s">
        <v>3</v>
      </c>
      <c r="F4" s="7" t="s">
        <v>4</v>
      </c>
      <c r="G4" s="26" t="s">
        <v>5</v>
      </c>
    </row>
    <row r="5" spans="1:7" s="8" customFormat="1" ht="19.5" thickBot="1" x14ac:dyDescent="0.35">
      <c r="A5" s="5"/>
      <c r="B5" s="9">
        <v>180086.51</v>
      </c>
      <c r="C5" s="10">
        <v>154668.35999999999</v>
      </c>
      <c r="D5" s="11">
        <v>1144567.6200000001</v>
      </c>
      <c r="E5" s="12">
        <v>1105328.8</v>
      </c>
      <c r="F5" s="13">
        <v>25210</v>
      </c>
      <c r="G5" s="27">
        <f>D5-E5+C5</f>
        <v>193907.18000000005</v>
      </c>
    </row>
    <row r="6" spans="1:7" x14ac:dyDescent="0.3">
      <c r="A6" s="1"/>
      <c r="B6" s="1"/>
      <c r="C6" s="1"/>
      <c r="D6" s="14"/>
      <c r="E6" s="28"/>
      <c r="F6" s="15"/>
      <c r="G6" s="14"/>
    </row>
    <row r="7" spans="1:7" ht="19.5" thickBot="1" x14ac:dyDescent="0.35">
      <c r="A7" s="1"/>
      <c r="B7" s="1"/>
      <c r="C7" s="1"/>
      <c r="D7" s="1"/>
      <c r="E7" s="1"/>
      <c r="F7" s="1"/>
      <c r="G7" s="1"/>
    </row>
    <row r="8" spans="1:7" ht="19.5" thickBot="1" x14ac:dyDescent="0.35">
      <c r="A8" s="1"/>
      <c r="B8" s="50" t="s">
        <v>34</v>
      </c>
      <c r="C8" s="51"/>
      <c r="D8" s="51"/>
      <c r="E8" s="51"/>
      <c r="F8" s="51"/>
      <c r="G8" s="52"/>
    </row>
    <row r="9" spans="1:7" x14ac:dyDescent="0.3">
      <c r="A9" s="1"/>
      <c r="B9" s="53" t="s">
        <v>6</v>
      </c>
      <c r="C9" s="54"/>
      <c r="D9" s="55"/>
      <c r="E9" s="56" t="s">
        <v>7</v>
      </c>
      <c r="F9" s="57"/>
      <c r="G9" s="58"/>
    </row>
    <row r="10" spans="1:7" x14ac:dyDescent="0.3">
      <c r="A10" s="1"/>
      <c r="B10" s="61" t="s">
        <v>65</v>
      </c>
      <c r="C10" s="62"/>
      <c r="D10" s="63"/>
      <c r="E10" s="64">
        <v>1089134.3400000001</v>
      </c>
      <c r="F10" s="65"/>
      <c r="G10" s="66"/>
    </row>
    <row r="11" spans="1:7" x14ac:dyDescent="0.3">
      <c r="A11" s="1"/>
      <c r="B11" s="67" t="s">
        <v>48</v>
      </c>
      <c r="C11" s="62"/>
      <c r="D11" s="72"/>
      <c r="E11" s="65">
        <v>101581.23</v>
      </c>
      <c r="F11" s="65"/>
      <c r="G11" s="65"/>
    </row>
    <row r="12" spans="1:7" ht="34.5" customHeight="1" x14ac:dyDescent="0.3">
      <c r="A12" s="1"/>
      <c r="B12" s="67" t="s">
        <v>66</v>
      </c>
      <c r="C12" s="62"/>
      <c r="D12" s="62"/>
      <c r="E12" s="69">
        <v>69094.36</v>
      </c>
      <c r="F12" s="70"/>
      <c r="G12" s="71"/>
    </row>
    <row r="13" spans="1:7" x14ac:dyDescent="0.3">
      <c r="A13" s="1"/>
      <c r="B13" s="67"/>
      <c r="C13" s="62"/>
      <c r="D13" s="72"/>
      <c r="E13" s="69"/>
      <c r="F13" s="70"/>
      <c r="G13" s="71"/>
    </row>
    <row r="14" spans="1:7" x14ac:dyDescent="0.3">
      <c r="A14" s="1"/>
      <c r="B14" s="73" t="s">
        <v>8</v>
      </c>
      <c r="C14" s="74"/>
      <c r="D14" s="75"/>
      <c r="E14" s="68">
        <f>SUM(E10:E13)</f>
        <v>1259809.9300000002</v>
      </c>
      <c r="F14" s="68"/>
      <c r="G14" s="68"/>
    </row>
    <row r="15" spans="1:7" ht="40.5" customHeight="1" thickBot="1" x14ac:dyDescent="0.35">
      <c r="A15" s="1"/>
      <c r="B15" s="38" t="s">
        <v>35</v>
      </c>
      <c r="C15" s="39"/>
      <c r="D15" s="40"/>
      <c r="E15" s="41">
        <f>B5+E5+F5-E14</f>
        <v>50815.379999999888</v>
      </c>
      <c r="F15" s="42"/>
      <c r="G15" s="43"/>
    </row>
    <row r="16" spans="1:7" x14ac:dyDescent="0.3">
      <c r="A16" s="1"/>
      <c r="B16" s="1"/>
      <c r="C16" s="1"/>
      <c r="D16" s="1"/>
      <c r="E16" s="1"/>
      <c r="F16" s="14"/>
      <c r="G16" s="1"/>
    </row>
    <row r="17" spans="1:7" x14ac:dyDescent="0.3">
      <c r="A17" s="1"/>
      <c r="B17" s="1"/>
      <c r="C17" s="1"/>
      <c r="D17" s="1"/>
      <c r="E17" s="1"/>
      <c r="F17" s="1"/>
      <c r="G17" s="1"/>
    </row>
    <row r="18" spans="1:7" ht="19.5" hidden="1" thickBot="1" x14ac:dyDescent="0.35">
      <c r="A18" s="1"/>
      <c r="B18" s="44" t="s">
        <v>9</v>
      </c>
      <c r="C18" s="45"/>
      <c r="D18" s="45"/>
      <c r="E18" s="45"/>
      <c r="F18" s="45"/>
      <c r="G18" s="46"/>
    </row>
    <row r="19" spans="1:7" ht="57" hidden="1" thickBot="1" x14ac:dyDescent="0.35">
      <c r="A19" s="1"/>
      <c r="B19" s="16" t="s">
        <v>10</v>
      </c>
      <c r="C19" s="16"/>
      <c r="D19" s="47" t="s">
        <v>11</v>
      </c>
      <c r="E19" s="48"/>
      <c r="F19" s="17"/>
      <c r="G19" s="18" t="s">
        <v>12</v>
      </c>
    </row>
    <row r="20" spans="1:7" ht="19.5" hidden="1" thickBot="1" x14ac:dyDescent="0.35">
      <c r="A20" s="1"/>
      <c r="B20" s="35">
        <v>9585.2999999999993</v>
      </c>
      <c r="C20" s="36"/>
      <c r="D20" s="59">
        <f>B20*6.81*12</f>
        <v>783310.7159999999</v>
      </c>
      <c r="E20" s="60"/>
      <c r="F20" s="20"/>
      <c r="G20" s="21"/>
    </row>
    <row r="21" spans="1:7" hidden="1" x14ac:dyDescent="0.3">
      <c r="A21" s="1"/>
      <c r="B21" s="1" t="s">
        <v>0</v>
      </c>
      <c r="C21" s="1"/>
      <c r="D21" s="1"/>
      <c r="E21" s="1"/>
      <c r="F21" s="22"/>
      <c r="G21" s="1"/>
    </row>
    <row r="22" spans="1:7" x14ac:dyDescent="0.3">
      <c r="A22" s="1"/>
      <c r="B22" s="37" t="s">
        <v>22</v>
      </c>
      <c r="C22" s="37"/>
      <c r="D22" s="37"/>
      <c r="E22" s="23"/>
      <c r="F22" s="1"/>
      <c r="G22" s="24"/>
    </row>
    <row r="23" spans="1:7" x14ac:dyDescent="0.3">
      <c r="A23" s="1"/>
      <c r="B23" s="37" t="s">
        <v>23</v>
      </c>
      <c r="C23" s="37"/>
      <c r="D23" s="37"/>
      <c r="E23" s="1"/>
      <c r="F23" s="1"/>
      <c r="G23" s="1" t="s">
        <v>24</v>
      </c>
    </row>
    <row r="25" spans="1:7" x14ac:dyDescent="0.3">
      <c r="E25" s="2" t="s">
        <v>0</v>
      </c>
    </row>
    <row r="28" spans="1:7" x14ac:dyDescent="0.3">
      <c r="E28" s="2" t="s">
        <v>0</v>
      </c>
    </row>
    <row r="29" spans="1:7" x14ac:dyDescent="0.3">
      <c r="G29" s="2" t="s">
        <v>0</v>
      </c>
    </row>
  </sheetData>
  <mergeCells count="22">
    <mergeCell ref="B13:D13"/>
    <mergeCell ref="E13:G13"/>
    <mergeCell ref="B14:D14"/>
    <mergeCell ref="E14:G14"/>
    <mergeCell ref="B11:D11"/>
    <mergeCell ref="E11:G11"/>
    <mergeCell ref="B12:D12"/>
    <mergeCell ref="E12:G12"/>
    <mergeCell ref="B23:D23"/>
    <mergeCell ref="B22:D22"/>
    <mergeCell ref="B15:D15"/>
    <mergeCell ref="E15:G15"/>
    <mergeCell ref="B18:G18"/>
    <mergeCell ref="D19:E19"/>
    <mergeCell ref="D20:E20"/>
    <mergeCell ref="B10:D10"/>
    <mergeCell ref="E10:G10"/>
    <mergeCell ref="B1:G1"/>
    <mergeCell ref="B3:G3"/>
    <mergeCell ref="B8:G8"/>
    <mergeCell ref="B9:D9"/>
    <mergeCell ref="E9:G9"/>
  </mergeCells>
  <phoneticPr fontId="7" type="noConversion"/>
  <pageMargins left="0" right="0" top="0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8"/>
  <sheetViews>
    <sheetView view="pageBreakPreview" zoomScale="60" zoomScaleNormal="100" workbookViewId="0">
      <selection sqref="A1:IV65536"/>
    </sheetView>
  </sheetViews>
  <sheetFormatPr defaultColWidth="29.28515625" defaultRowHeight="18.75" x14ac:dyDescent="0.3"/>
  <cols>
    <col min="1" max="1" width="2" style="2" customWidth="1"/>
    <col min="2" max="2" width="28.42578125" style="2" customWidth="1"/>
    <col min="3" max="3" width="25" style="2" customWidth="1"/>
    <col min="4" max="4" width="17.85546875" style="2" customWidth="1"/>
    <col min="5" max="5" width="21.85546875" style="2" customWidth="1"/>
    <col min="6" max="6" width="21.42578125" style="2" customWidth="1"/>
    <col min="7" max="7" width="23.7109375" style="2" customWidth="1"/>
    <col min="8" max="16384" width="29.28515625" style="2"/>
  </cols>
  <sheetData>
    <row r="1" spans="1:7" x14ac:dyDescent="0.3">
      <c r="A1" s="1" t="s">
        <v>0</v>
      </c>
      <c r="B1" s="49" t="s">
        <v>26</v>
      </c>
      <c r="C1" s="49"/>
      <c r="D1" s="49"/>
      <c r="E1" s="49"/>
      <c r="F1" s="49"/>
      <c r="G1" s="49"/>
    </row>
    <row r="2" spans="1:7" ht="19.5" thickBot="1" x14ac:dyDescent="0.35">
      <c r="A2" s="1"/>
      <c r="B2" s="3"/>
      <c r="C2" s="3"/>
      <c r="D2" s="3"/>
      <c r="E2" s="3"/>
      <c r="F2" s="3"/>
      <c r="G2" s="3"/>
    </row>
    <row r="3" spans="1:7" ht="19.5" thickBot="1" x14ac:dyDescent="0.35">
      <c r="A3" s="4"/>
      <c r="B3" s="44" t="s">
        <v>36</v>
      </c>
      <c r="C3" s="45"/>
      <c r="D3" s="45"/>
      <c r="E3" s="45"/>
      <c r="F3" s="45"/>
      <c r="G3" s="46"/>
    </row>
    <row r="4" spans="1:7" s="8" customFormat="1" ht="57" thickBot="1" x14ac:dyDescent="0.3">
      <c r="A4" s="5"/>
      <c r="B4" s="6" t="s">
        <v>1</v>
      </c>
      <c r="C4" s="6" t="s">
        <v>25</v>
      </c>
      <c r="D4" s="25" t="s">
        <v>2</v>
      </c>
      <c r="E4" s="25" t="s">
        <v>3</v>
      </c>
      <c r="F4" s="7" t="s">
        <v>4</v>
      </c>
      <c r="G4" s="26" t="s">
        <v>5</v>
      </c>
    </row>
    <row r="5" spans="1:7" s="8" customFormat="1" ht="19.5" thickBot="1" x14ac:dyDescent="0.35">
      <c r="A5" s="5"/>
      <c r="B5" s="9">
        <v>533377.03</v>
      </c>
      <c r="C5" s="10">
        <v>162147.38</v>
      </c>
      <c r="D5" s="11">
        <v>472813.68</v>
      </c>
      <c r="E5" s="12">
        <v>432410.02</v>
      </c>
      <c r="F5" s="13">
        <v>240</v>
      </c>
      <c r="G5" s="27">
        <f>D5-E5+C5</f>
        <v>202551.03999999998</v>
      </c>
    </row>
    <row r="6" spans="1:7" x14ac:dyDescent="0.3">
      <c r="A6" s="1"/>
      <c r="B6" s="1"/>
      <c r="C6" s="1"/>
      <c r="D6" s="14"/>
      <c r="E6" s="28"/>
      <c r="F6" s="15"/>
      <c r="G6" s="14"/>
    </row>
    <row r="7" spans="1:7" ht="19.5" thickBot="1" x14ac:dyDescent="0.35">
      <c r="A7" s="1"/>
      <c r="B7" s="1"/>
      <c r="C7" s="1"/>
      <c r="D7" s="1"/>
      <c r="E7" s="1"/>
      <c r="F7" s="1"/>
      <c r="G7" s="1"/>
    </row>
    <row r="8" spans="1:7" ht="19.5" thickBot="1" x14ac:dyDescent="0.35">
      <c r="A8" s="1"/>
      <c r="B8" s="50" t="s">
        <v>34</v>
      </c>
      <c r="C8" s="51"/>
      <c r="D8" s="51"/>
      <c r="E8" s="51"/>
      <c r="F8" s="51"/>
      <c r="G8" s="52"/>
    </row>
    <row r="9" spans="1:7" x14ac:dyDescent="0.3">
      <c r="A9" s="1"/>
      <c r="B9" s="53" t="s">
        <v>6</v>
      </c>
      <c r="C9" s="54"/>
      <c r="D9" s="55"/>
      <c r="E9" s="56" t="s">
        <v>7</v>
      </c>
      <c r="F9" s="57"/>
      <c r="G9" s="58"/>
    </row>
    <row r="10" spans="1:7" x14ac:dyDescent="0.3">
      <c r="A10" s="1"/>
      <c r="B10" s="61" t="s">
        <v>67</v>
      </c>
      <c r="C10" s="62"/>
      <c r="D10" s="63"/>
      <c r="E10" s="64">
        <v>900782</v>
      </c>
      <c r="F10" s="65"/>
      <c r="G10" s="66"/>
    </row>
    <row r="11" spans="1:7" x14ac:dyDescent="0.3">
      <c r="A11" s="1"/>
      <c r="B11" s="65" t="s">
        <v>68</v>
      </c>
      <c r="C11" s="65"/>
      <c r="D11" s="65"/>
      <c r="E11" s="88">
        <v>38735</v>
      </c>
      <c r="F11" s="89"/>
      <c r="G11" s="90"/>
    </row>
    <row r="12" spans="1:7" x14ac:dyDescent="0.3">
      <c r="A12" s="1"/>
      <c r="B12" s="67" t="s">
        <v>69</v>
      </c>
      <c r="C12" s="62"/>
      <c r="D12" s="62"/>
      <c r="E12" s="69">
        <v>7000</v>
      </c>
      <c r="F12" s="70"/>
      <c r="G12" s="71"/>
    </row>
    <row r="13" spans="1:7" x14ac:dyDescent="0.3">
      <c r="A13" s="1"/>
      <c r="B13" s="73" t="s">
        <v>8</v>
      </c>
      <c r="C13" s="74"/>
      <c r="D13" s="75"/>
      <c r="E13" s="68">
        <f>SUM(E10:E12)</f>
        <v>946517</v>
      </c>
      <c r="F13" s="68"/>
      <c r="G13" s="68"/>
    </row>
    <row r="14" spans="1:7" ht="38.25" customHeight="1" thickBot="1" x14ac:dyDescent="0.35">
      <c r="A14" s="1"/>
      <c r="B14" s="38" t="s">
        <v>35</v>
      </c>
      <c r="C14" s="39"/>
      <c r="D14" s="40"/>
      <c r="E14" s="41">
        <f>B5+E5+F5-E13</f>
        <v>19510.050000000047</v>
      </c>
      <c r="F14" s="42"/>
      <c r="G14" s="43"/>
    </row>
    <row r="15" spans="1:7" x14ac:dyDescent="0.3">
      <c r="A15" s="1"/>
      <c r="B15" s="1"/>
      <c r="C15" s="1"/>
      <c r="D15" s="1"/>
      <c r="E15" s="1"/>
      <c r="F15" s="14"/>
      <c r="G15" s="1"/>
    </row>
    <row r="16" spans="1:7" x14ac:dyDescent="0.3">
      <c r="A16" s="1"/>
      <c r="B16" s="1"/>
      <c r="C16" s="1"/>
      <c r="D16" s="1"/>
      <c r="E16" s="1"/>
      <c r="F16" s="1"/>
      <c r="G16" s="1"/>
    </row>
    <row r="17" spans="1:7" ht="19.5" hidden="1" thickBot="1" x14ac:dyDescent="0.35">
      <c r="A17" s="1"/>
      <c r="B17" s="44" t="s">
        <v>9</v>
      </c>
      <c r="C17" s="45"/>
      <c r="D17" s="45"/>
      <c r="E17" s="45"/>
      <c r="F17" s="45"/>
      <c r="G17" s="46"/>
    </row>
    <row r="18" spans="1:7" ht="57" hidden="1" thickBot="1" x14ac:dyDescent="0.35">
      <c r="A18" s="1"/>
      <c r="B18" s="16" t="s">
        <v>10</v>
      </c>
      <c r="C18" s="16"/>
      <c r="D18" s="47" t="s">
        <v>11</v>
      </c>
      <c r="E18" s="48"/>
      <c r="F18" s="17"/>
      <c r="G18" s="18" t="s">
        <v>12</v>
      </c>
    </row>
    <row r="19" spans="1:7" ht="19.5" hidden="1" thickBot="1" x14ac:dyDescent="0.35">
      <c r="A19" s="1"/>
      <c r="B19" s="19">
        <v>4958.6000000000004</v>
      </c>
      <c r="C19" s="19"/>
      <c r="D19" s="59">
        <f>B19*6.81*12</f>
        <v>405216.79200000002</v>
      </c>
      <c r="E19" s="60"/>
      <c r="F19" s="20"/>
      <c r="G19" s="21"/>
    </row>
    <row r="20" spans="1:7" hidden="1" x14ac:dyDescent="0.3">
      <c r="A20" s="1"/>
      <c r="B20" s="1" t="s">
        <v>0</v>
      </c>
      <c r="C20" s="1"/>
      <c r="D20" s="1"/>
      <c r="E20" s="1"/>
      <c r="F20" s="22"/>
      <c r="G20" s="1"/>
    </row>
    <row r="21" spans="1:7" x14ac:dyDescent="0.3">
      <c r="A21" s="1"/>
      <c r="B21" s="37" t="s">
        <v>22</v>
      </c>
      <c r="C21" s="37"/>
      <c r="D21" s="37"/>
      <c r="E21" s="23"/>
      <c r="F21" s="1"/>
      <c r="G21" s="24"/>
    </row>
    <row r="22" spans="1:7" x14ac:dyDescent="0.3">
      <c r="A22" s="1"/>
      <c r="B22" s="37" t="s">
        <v>23</v>
      </c>
      <c r="C22" s="37"/>
      <c r="D22" s="37"/>
      <c r="E22" s="1"/>
      <c r="F22" s="1"/>
      <c r="G22" s="1" t="s">
        <v>24</v>
      </c>
    </row>
    <row r="24" spans="1:7" x14ac:dyDescent="0.3">
      <c r="E24" s="2" t="s">
        <v>0</v>
      </c>
    </row>
    <row r="27" spans="1:7" x14ac:dyDescent="0.3">
      <c r="E27" s="2" t="s">
        <v>0</v>
      </c>
    </row>
    <row r="28" spans="1:7" x14ac:dyDescent="0.3">
      <c r="G28" s="2" t="s">
        <v>0</v>
      </c>
    </row>
  </sheetData>
  <mergeCells count="20">
    <mergeCell ref="B1:G1"/>
    <mergeCell ref="B3:G3"/>
    <mergeCell ref="B8:G8"/>
    <mergeCell ref="B9:D9"/>
    <mergeCell ref="E9:G9"/>
    <mergeCell ref="B10:D10"/>
    <mergeCell ref="E10:G10"/>
    <mergeCell ref="E11:G11"/>
    <mergeCell ref="B13:D13"/>
    <mergeCell ref="E13:G13"/>
    <mergeCell ref="B11:D11"/>
    <mergeCell ref="B12:D12"/>
    <mergeCell ref="E12:G12"/>
    <mergeCell ref="B22:D22"/>
    <mergeCell ref="B14:D14"/>
    <mergeCell ref="E14:G14"/>
    <mergeCell ref="B17:G17"/>
    <mergeCell ref="D18:E18"/>
    <mergeCell ref="D19:E19"/>
    <mergeCell ref="B21:D21"/>
  </mergeCells>
  <phoneticPr fontId="7" type="noConversion"/>
  <pageMargins left="0" right="0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4"/>
  <sheetViews>
    <sheetView view="pageBreakPreview" zoomScale="60" zoomScaleNormal="100" workbookViewId="0">
      <selection activeCell="E15" sqref="E15:G15"/>
    </sheetView>
  </sheetViews>
  <sheetFormatPr defaultColWidth="29.28515625" defaultRowHeight="18.75" x14ac:dyDescent="0.3"/>
  <cols>
    <col min="1" max="1" width="4.42578125" style="2" customWidth="1"/>
    <col min="2" max="2" width="28.42578125" style="2" customWidth="1"/>
    <col min="3" max="3" width="25.7109375" style="2" customWidth="1"/>
    <col min="4" max="4" width="17.85546875" style="2" customWidth="1"/>
    <col min="5" max="5" width="21.85546875" style="2" customWidth="1"/>
    <col min="6" max="6" width="21.42578125" style="2" customWidth="1"/>
    <col min="7" max="7" width="23.7109375" style="2" customWidth="1"/>
    <col min="8" max="16384" width="29.28515625" style="2"/>
  </cols>
  <sheetData>
    <row r="1" spans="1:7" x14ac:dyDescent="0.3">
      <c r="A1" s="1" t="s">
        <v>0</v>
      </c>
      <c r="B1" s="49" t="s">
        <v>27</v>
      </c>
      <c r="C1" s="49"/>
      <c r="D1" s="49"/>
      <c r="E1" s="49"/>
      <c r="F1" s="49"/>
      <c r="G1" s="49"/>
    </row>
    <row r="2" spans="1:7" ht="19.5" thickBot="1" x14ac:dyDescent="0.35">
      <c r="A2" s="1"/>
      <c r="B2" s="3"/>
      <c r="C2" s="3"/>
      <c r="D2" s="3"/>
      <c r="E2" s="3"/>
      <c r="F2" s="3"/>
      <c r="G2" s="3"/>
    </row>
    <row r="3" spans="1:7" ht="19.5" thickBot="1" x14ac:dyDescent="0.35">
      <c r="A3" s="4"/>
      <c r="B3" s="44" t="s">
        <v>33</v>
      </c>
      <c r="C3" s="45"/>
      <c r="D3" s="45"/>
      <c r="E3" s="45"/>
      <c r="F3" s="45"/>
      <c r="G3" s="46"/>
    </row>
    <row r="4" spans="1:7" s="8" customFormat="1" ht="57" thickBot="1" x14ac:dyDescent="0.3">
      <c r="A4" s="5"/>
      <c r="B4" s="6" t="s">
        <v>1</v>
      </c>
      <c r="C4" s="6" t="s">
        <v>25</v>
      </c>
      <c r="D4" s="25" t="s">
        <v>2</v>
      </c>
      <c r="E4" s="25" t="s">
        <v>3</v>
      </c>
      <c r="F4" s="7" t="s">
        <v>4</v>
      </c>
      <c r="G4" s="26" t="s">
        <v>5</v>
      </c>
    </row>
    <row r="5" spans="1:7" s="8" customFormat="1" ht="19.5" thickBot="1" x14ac:dyDescent="0.35">
      <c r="A5" s="5"/>
      <c r="B5" s="9">
        <v>718622.8</v>
      </c>
      <c r="C5" s="10">
        <v>94119.98</v>
      </c>
      <c r="D5" s="11">
        <v>569240.28</v>
      </c>
      <c r="E5" s="12">
        <v>579651.64</v>
      </c>
      <c r="F5" s="13">
        <v>22430</v>
      </c>
      <c r="G5" s="27">
        <f>D5-E5+C5</f>
        <v>83708.62000000001</v>
      </c>
    </row>
    <row r="6" spans="1:7" x14ac:dyDescent="0.3">
      <c r="A6" s="1"/>
      <c r="B6" s="1"/>
      <c r="C6" s="1"/>
      <c r="D6" s="14"/>
      <c r="E6" s="28"/>
      <c r="F6" s="15"/>
      <c r="G6" s="14"/>
    </row>
    <row r="7" spans="1:7" ht="19.5" thickBot="1" x14ac:dyDescent="0.35">
      <c r="A7" s="1"/>
      <c r="B7" s="1"/>
      <c r="C7" s="1"/>
      <c r="D7" s="1"/>
      <c r="E7" s="1"/>
      <c r="F7" s="1"/>
      <c r="G7" s="1"/>
    </row>
    <row r="8" spans="1:7" ht="19.5" thickBot="1" x14ac:dyDescent="0.35">
      <c r="A8" s="1"/>
      <c r="B8" s="50" t="s">
        <v>34</v>
      </c>
      <c r="C8" s="51"/>
      <c r="D8" s="51"/>
      <c r="E8" s="51"/>
      <c r="F8" s="51"/>
      <c r="G8" s="52"/>
    </row>
    <row r="9" spans="1:7" x14ac:dyDescent="0.3">
      <c r="A9" s="1"/>
      <c r="B9" s="53" t="s">
        <v>6</v>
      </c>
      <c r="C9" s="54"/>
      <c r="D9" s="55"/>
      <c r="E9" s="56" t="s">
        <v>7</v>
      </c>
      <c r="F9" s="57"/>
      <c r="G9" s="58"/>
    </row>
    <row r="10" spans="1:7" x14ac:dyDescent="0.3">
      <c r="A10" s="1"/>
      <c r="B10" s="91" t="s">
        <v>70</v>
      </c>
      <c r="C10" s="92"/>
      <c r="D10" s="93"/>
      <c r="E10" s="94">
        <v>252800.89</v>
      </c>
      <c r="F10" s="95"/>
      <c r="G10" s="96"/>
    </row>
    <row r="11" spans="1:7" x14ac:dyDescent="0.3">
      <c r="A11" s="1"/>
      <c r="B11" s="91" t="s">
        <v>71</v>
      </c>
      <c r="C11" s="92"/>
      <c r="D11" s="93"/>
      <c r="E11" s="94">
        <v>324400.01</v>
      </c>
      <c r="F11" s="95"/>
      <c r="G11" s="96"/>
    </row>
    <row r="12" spans="1:7" x14ac:dyDescent="0.3">
      <c r="A12" s="1"/>
      <c r="B12" s="91" t="s">
        <v>72</v>
      </c>
      <c r="C12" s="92"/>
      <c r="D12" s="93"/>
      <c r="E12" s="94">
        <v>338227.53</v>
      </c>
      <c r="F12" s="95"/>
      <c r="G12" s="96"/>
    </row>
    <row r="13" spans="1:7" x14ac:dyDescent="0.3">
      <c r="A13" s="1"/>
      <c r="B13" s="91" t="s">
        <v>73</v>
      </c>
      <c r="C13" s="92"/>
      <c r="D13" s="93"/>
      <c r="E13" s="94">
        <v>15000</v>
      </c>
      <c r="F13" s="95"/>
      <c r="G13" s="96"/>
    </row>
    <row r="14" spans="1:7" x14ac:dyDescent="0.3">
      <c r="A14" s="1"/>
      <c r="B14" s="91" t="s">
        <v>74</v>
      </c>
      <c r="C14" s="92"/>
      <c r="D14" s="93"/>
      <c r="E14" s="94">
        <v>180645.65</v>
      </c>
      <c r="F14" s="95"/>
      <c r="G14" s="96"/>
    </row>
    <row r="15" spans="1:7" x14ac:dyDescent="0.3">
      <c r="A15" s="1"/>
      <c r="B15" s="91" t="s">
        <v>47</v>
      </c>
      <c r="C15" s="92"/>
      <c r="D15" s="93"/>
      <c r="E15" s="94">
        <v>105089.52</v>
      </c>
      <c r="F15" s="95"/>
      <c r="G15" s="96"/>
    </row>
    <row r="16" spans="1:7" x14ac:dyDescent="0.3">
      <c r="A16" s="1"/>
      <c r="B16" s="61" t="s">
        <v>75</v>
      </c>
      <c r="C16" s="62"/>
      <c r="D16" s="63"/>
      <c r="E16" s="64">
        <v>151729.32</v>
      </c>
      <c r="F16" s="65"/>
      <c r="G16" s="66"/>
    </row>
    <row r="17" spans="1:7" x14ac:dyDescent="0.3">
      <c r="A17" s="1"/>
      <c r="B17" s="61" t="s">
        <v>76</v>
      </c>
      <c r="C17" s="62"/>
      <c r="D17" s="63"/>
      <c r="E17" s="65">
        <v>72021.86</v>
      </c>
      <c r="F17" s="65"/>
      <c r="G17" s="65"/>
    </row>
    <row r="18" spans="1:7" x14ac:dyDescent="0.3">
      <c r="A18" s="1"/>
      <c r="B18" s="61" t="s">
        <v>77</v>
      </c>
      <c r="C18" s="62"/>
      <c r="D18" s="63"/>
      <c r="E18" s="69">
        <v>80547.710000000006</v>
      </c>
      <c r="F18" s="70"/>
      <c r="G18" s="71"/>
    </row>
    <row r="19" spans="1:7" x14ac:dyDescent="0.3">
      <c r="A19" s="1"/>
      <c r="B19" s="73" t="s">
        <v>8</v>
      </c>
      <c r="C19" s="74"/>
      <c r="D19" s="75"/>
      <c r="E19" s="68">
        <f>E10+E11+E12+E13+E14+E15+E16+E17+E18</f>
        <v>1520462.4900000002</v>
      </c>
      <c r="F19" s="68"/>
      <c r="G19" s="68"/>
    </row>
    <row r="20" spans="1:7" ht="38.25" customHeight="1" thickBot="1" x14ac:dyDescent="0.35">
      <c r="A20" s="1"/>
      <c r="B20" s="38" t="s">
        <v>35</v>
      </c>
      <c r="C20" s="39"/>
      <c r="D20" s="40"/>
      <c r="E20" s="41">
        <f>B5+E5+F5-E19</f>
        <v>-199758.05000000028</v>
      </c>
      <c r="F20" s="42"/>
      <c r="G20" s="43"/>
    </row>
    <row r="21" spans="1:7" x14ac:dyDescent="0.3">
      <c r="A21" s="1"/>
      <c r="B21" s="1"/>
      <c r="C21" s="1"/>
      <c r="D21" s="1"/>
      <c r="E21" s="1"/>
      <c r="F21" s="14"/>
      <c r="G21" s="1"/>
    </row>
    <row r="22" spans="1:7" x14ac:dyDescent="0.3">
      <c r="A22" s="1"/>
      <c r="B22" s="1"/>
      <c r="C22" s="1"/>
      <c r="D22" s="1"/>
      <c r="E22" s="1"/>
      <c r="F22" s="1"/>
      <c r="G22" s="1"/>
    </row>
    <row r="23" spans="1:7" ht="19.5" hidden="1" thickBot="1" x14ac:dyDescent="0.35">
      <c r="A23" s="1"/>
      <c r="B23" s="44" t="s">
        <v>9</v>
      </c>
      <c r="C23" s="45"/>
      <c r="D23" s="45"/>
      <c r="E23" s="45"/>
      <c r="F23" s="45"/>
      <c r="G23" s="46"/>
    </row>
    <row r="24" spans="1:7" ht="57" hidden="1" thickBot="1" x14ac:dyDescent="0.35">
      <c r="A24" s="1"/>
      <c r="B24" s="16" t="s">
        <v>10</v>
      </c>
      <c r="C24" s="16"/>
      <c r="D24" s="47" t="s">
        <v>11</v>
      </c>
      <c r="E24" s="48"/>
      <c r="F24" s="17"/>
      <c r="G24" s="18" t="s">
        <v>12</v>
      </c>
    </row>
    <row r="25" spans="1:7" ht="19.5" hidden="1" thickBot="1" x14ac:dyDescent="0.35">
      <c r="A25" s="1"/>
      <c r="B25" s="19">
        <v>4958.6000000000004</v>
      </c>
      <c r="C25" s="19"/>
      <c r="D25" s="59">
        <f>B25*6.81*12</f>
        <v>405216.79200000002</v>
      </c>
      <c r="E25" s="60"/>
      <c r="F25" s="20"/>
      <c r="G25" s="21"/>
    </row>
    <row r="26" spans="1:7" hidden="1" x14ac:dyDescent="0.3">
      <c r="A26" s="1"/>
      <c r="B26" s="1" t="s">
        <v>0</v>
      </c>
      <c r="C26" s="1"/>
      <c r="D26" s="1"/>
      <c r="E26" s="1"/>
      <c r="F26" s="22"/>
      <c r="G26" s="1"/>
    </row>
    <row r="27" spans="1:7" x14ac:dyDescent="0.3">
      <c r="A27" s="1"/>
      <c r="B27" s="37" t="s">
        <v>22</v>
      </c>
      <c r="C27" s="37"/>
      <c r="D27" s="37"/>
      <c r="E27" s="23"/>
      <c r="F27" s="1"/>
      <c r="G27" s="24"/>
    </row>
    <row r="28" spans="1:7" x14ac:dyDescent="0.3">
      <c r="A28" s="1"/>
      <c r="B28" s="37" t="s">
        <v>23</v>
      </c>
      <c r="C28" s="37"/>
      <c r="D28" s="37"/>
      <c r="E28" s="1"/>
      <c r="F28" s="1"/>
      <c r="G28" s="1" t="s">
        <v>24</v>
      </c>
    </row>
    <row r="30" spans="1:7" x14ac:dyDescent="0.3">
      <c r="E30" s="2" t="s">
        <v>0</v>
      </c>
    </row>
    <row r="33" spans="5:7" x14ac:dyDescent="0.3">
      <c r="E33" s="2" t="s">
        <v>0</v>
      </c>
    </row>
    <row r="34" spans="5:7" x14ac:dyDescent="0.3">
      <c r="G34" s="2" t="s">
        <v>0</v>
      </c>
    </row>
  </sheetData>
  <mergeCells count="32">
    <mergeCell ref="E10:G10"/>
    <mergeCell ref="B11:D11"/>
    <mergeCell ref="B14:D14"/>
    <mergeCell ref="B15:D15"/>
    <mergeCell ref="B17:D17"/>
    <mergeCell ref="E17:G17"/>
    <mergeCell ref="B10:D10"/>
    <mergeCell ref="B1:G1"/>
    <mergeCell ref="B3:G3"/>
    <mergeCell ref="B8:G8"/>
    <mergeCell ref="B9:D9"/>
    <mergeCell ref="E9:G9"/>
    <mergeCell ref="B19:D19"/>
    <mergeCell ref="B12:D12"/>
    <mergeCell ref="B13:D13"/>
    <mergeCell ref="E11:G11"/>
    <mergeCell ref="E12:G12"/>
    <mergeCell ref="E13:G13"/>
    <mergeCell ref="E14:G14"/>
    <mergeCell ref="E15:G15"/>
    <mergeCell ref="B16:D16"/>
    <mergeCell ref="E16:G16"/>
    <mergeCell ref="E19:G19"/>
    <mergeCell ref="B18:D18"/>
    <mergeCell ref="E18:G18"/>
    <mergeCell ref="B28:D28"/>
    <mergeCell ref="B20:D20"/>
    <mergeCell ref="E20:G20"/>
    <mergeCell ref="B23:G23"/>
    <mergeCell ref="D24:E24"/>
    <mergeCell ref="D25:E25"/>
    <mergeCell ref="B27:D27"/>
  </mergeCells>
  <phoneticPr fontId="7" type="noConversion"/>
  <pageMargins left="0" right="0" top="0.74803149606299213" bottom="0.7480314960629921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7"/>
  <sheetViews>
    <sheetView view="pageBreakPreview" zoomScale="60" zoomScaleNormal="100" workbookViewId="0">
      <selection activeCell="D22" sqref="D22"/>
    </sheetView>
  </sheetViews>
  <sheetFormatPr defaultColWidth="29.28515625" defaultRowHeight="18.75" x14ac:dyDescent="0.3"/>
  <cols>
    <col min="1" max="1" width="1.85546875" style="2" customWidth="1"/>
    <col min="2" max="2" width="28.42578125" style="2" customWidth="1"/>
    <col min="3" max="3" width="25.5703125" style="2" customWidth="1"/>
    <col min="4" max="4" width="18.85546875" style="2" customWidth="1"/>
    <col min="5" max="5" width="22.85546875" style="2" customWidth="1"/>
    <col min="6" max="6" width="21.42578125" style="2" customWidth="1"/>
    <col min="7" max="7" width="23.7109375" style="2" customWidth="1"/>
    <col min="8" max="16384" width="29.28515625" style="2"/>
  </cols>
  <sheetData>
    <row r="1" spans="1:7" x14ac:dyDescent="0.3">
      <c r="A1" s="1" t="s">
        <v>0</v>
      </c>
      <c r="B1" s="49" t="s">
        <v>28</v>
      </c>
      <c r="C1" s="49"/>
      <c r="D1" s="49"/>
      <c r="E1" s="49"/>
      <c r="F1" s="49"/>
      <c r="G1" s="49"/>
    </row>
    <row r="2" spans="1:7" ht="19.5" thickBot="1" x14ac:dyDescent="0.35">
      <c r="A2" s="1"/>
      <c r="B2" s="3"/>
      <c r="C2" s="3"/>
      <c r="D2" s="3"/>
      <c r="E2" s="3"/>
      <c r="F2" s="3"/>
      <c r="G2" s="3"/>
    </row>
    <row r="3" spans="1:7" ht="19.5" thickBot="1" x14ac:dyDescent="0.35">
      <c r="A3" s="4"/>
      <c r="B3" s="44" t="s">
        <v>33</v>
      </c>
      <c r="C3" s="45"/>
      <c r="D3" s="45"/>
      <c r="E3" s="45"/>
      <c r="F3" s="45"/>
      <c r="G3" s="46"/>
    </row>
    <row r="4" spans="1:7" s="8" customFormat="1" ht="57" thickBot="1" x14ac:dyDescent="0.3">
      <c r="A4" s="5"/>
      <c r="B4" s="6" t="s">
        <v>1</v>
      </c>
      <c r="C4" s="6" t="s">
        <v>25</v>
      </c>
      <c r="D4" s="25" t="s">
        <v>2</v>
      </c>
      <c r="E4" s="25" t="s">
        <v>3</v>
      </c>
      <c r="F4" s="7" t="s">
        <v>4</v>
      </c>
      <c r="G4" s="26" t="s">
        <v>5</v>
      </c>
    </row>
    <row r="5" spans="1:7" s="8" customFormat="1" ht="19.5" thickBot="1" x14ac:dyDescent="0.35">
      <c r="A5" s="5"/>
      <c r="B5" s="9">
        <v>-162154.63</v>
      </c>
      <c r="C5" s="10">
        <v>88849.52</v>
      </c>
      <c r="D5" s="11">
        <v>596736.18000000005</v>
      </c>
      <c r="E5" s="12">
        <v>591986.81999999995</v>
      </c>
      <c r="F5" s="13">
        <v>7050</v>
      </c>
      <c r="G5" s="27">
        <f>D5-E5+C5</f>
        <v>93598.880000000107</v>
      </c>
    </row>
    <row r="6" spans="1:7" x14ac:dyDescent="0.3">
      <c r="A6" s="1"/>
      <c r="B6" s="1"/>
      <c r="C6" s="1"/>
      <c r="D6" s="14"/>
      <c r="E6" s="28"/>
      <c r="F6" s="15"/>
      <c r="G6" s="14"/>
    </row>
    <row r="7" spans="1:7" ht="19.5" thickBot="1" x14ac:dyDescent="0.35">
      <c r="A7" s="1"/>
      <c r="B7" s="1"/>
      <c r="C7" s="1"/>
      <c r="D7" s="1"/>
      <c r="E7" s="1"/>
      <c r="F7" s="1"/>
      <c r="G7" s="1"/>
    </row>
    <row r="8" spans="1:7" ht="19.5" thickBot="1" x14ac:dyDescent="0.35">
      <c r="A8" s="1"/>
      <c r="B8" s="50" t="s">
        <v>34</v>
      </c>
      <c r="C8" s="51"/>
      <c r="D8" s="51"/>
      <c r="E8" s="51"/>
      <c r="F8" s="51"/>
      <c r="G8" s="52"/>
    </row>
    <row r="9" spans="1:7" x14ac:dyDescent="0.3">
      <c r="A9" s="1"/>
      <c r="B9" s="53" t="s">
        <v>6</v>
      </c>
      <c r="C9" s="54"/>
      <c r="D9" s="55"/>
      <c r="E9" s="56" t="s">
        <v>7</v>
      </c>
      <c r="F9" s="57"/>
      <c r="G9" s="58"/>
    </row>
    <row r="10" spans="1:7" ht="37.5" customHeight="1" x14ac:dyDescent="0.3">
      <c r="A10" s="1"/>
      <c r="B10" s="61" t="s">
        <v>78</v>
      </c>
      <c r="C10" s="62"/>
      <c r="D10" s="63"/>
      <c r="E10" s="64">
        <v>181007.67</v>
      </c>
      <c r="F10" s="65"/>
      <c r="G10" s="66"/>
    </row>
    <row r="11" spans="1:7" x14ac:dyDescent="0.3">
      <c r="A11" s="1"/>
      <c r="B11" s="67"/>
      <c r="C11" s="62"/>
      <c r="D11" s="62"/>
      <c r="E11" s="65"/>
      <c r="F11" s="65"/>
      <c r="G11" s="65"/>
    </row>
    <row r="12" spans="1:7" x14ac:dyDescent="0.3">
      <c r="A12" s="1"/>
      <c r="B12" s="73" t="s">
        <v>8</v>
      </c>
      <c r="C12" s="74"/>
      <c r="D12" s="75"/>
      <c r="E12" s="68">
        <f>SUM(E10:E11)</f>
        <v>181007.67</v>
      </c>
      <c r="F12" s="68"/>
      <c r="G12" s="68"/>
    </row>
    <row r="13" spans="1:7" ht="38.25" customHeight="1" thickBot="1" x14ac:dyDescent="0.35">
      <c r="A13" s="1"/>
      <c r="B13" s="38" t="s">
        <v>35</v>
      </c>
      <c r="C13" s="39"/>
      <c r="D13" s="40"/>
      <c r="E13" s="41">
        <f>B5+E5+F5-E12</f>
        <v>255874.51999999993</v>
      </c>
      <c r="F13" s="42"/>
      <c r="G13" s="43"/>
    </row>
    <row r="14" spans="1:7" x14ac:dyDescent="0.3">
      <c r="A14" s="1"/>
      <c r="B14" s="1"/>
      <c r="C14" s="1"/>
      <c r="D14" s="1"/>
      <c r="E14" s="1"/>
      <c r="F14" s="14"/>
      <c r="G14" s="1"/>
    </row>
    <row r="15" spans="1:7" x14ac:dyDescent="0.3">
      <c r="A15" s="1"/>
      <c r="B15" s="1"/>
      <c r="C15" s="1"/>
      <c r="D15" s="1"/>
      <c r="E15" s="1"/>
      <c r="F15" s="1"/>
      <c r="G15" s="1"/>
    </row>
    <row r="16" spans="1:7" ht="19.5" hidden="1" thickBot="1" x14ac:dyDescent="0.35">
      <c r="A16" s="1"/>
      <c r="B16" s="44" t="s">
        <v>9</v>
      </c>
      <c r="C16" s="45"/>
      <c r="D16" s="45"/>
      <c r="E16" s="45"/>
      <c r="F16" s="45"/>
      <c r="G16" s="46"/>
    </row>
    <row r="17" spans="1:7" ht="57" hidden="1" thickBot="1" x14ac:dyDescent="0.35">
      <c r="A17" s="1"/>
      <c r="B17" s="16" t="s">
        <v>10</v>
      </c>
      <c r="C17" s="16"/>
      <c r="D17" s="47" t="s">
        <v>11</v>
      </c>
      <c r="E17" s="48"/>
      <c r="F17" s="17"/>
      <c r="G17" s="18" t="s">
        <v>12</v>
      </c>
    </row>
    <row r="18" spans="1:7" ht="19.5" hidden="1" thickBot="1" x14ac:dyDescent="0.35">
      <c r="A18" s="1"/>
      <c r="B18" s="19">
        <v>4958.6000000000004</v>
      </c>
      <c r="C18" s="19"/>
      <c r="D18" s="59">
        <f>B18*6.81*12</f>
        <v>405216.79200000002</v>
      </c>
      <c r="E18" s="60"/>
      <c r="F18" s="20"/>
      <c r="G18" s="21"/>
    </row>
    <row r="19" spans="1:7" hidden="1" x14ac:dyDescent="0.3">
      <c r="A19" s="1"/>
      <c r="B19" s="1" t="s">
        <v>0</v>
      </c>
      <c r="C19" s="1"/>
      <c r="D19" s="1"/>
      <c r="E19" s="1"/>
      <c r="F19" s="22"/>
      <c r="G19" s="1"/>
    </row>
    <row r="20" spans="1:7" x14ac:dyDescent="0.3">
      <c r="A20" s="1"/>
      <c r="B20" s="37" t="s">
        <v>22</v>
      </c>
      <c r="C20" s="37"/>
      <c r="D20" s="37"/>
      <c r="E20" s="23"/>
      <c r="F20" s="1"/>
      <c r="G20" s="24"/>
    </row>
    <row r="21" spans="1:7" x14ac:dyDescent="0.3">
      <c r="A21" s="1"/>
      <c r="B21" s="37" t="s">
        <v>23</v>
      </c>
      <c r="C21" s="37"/>
      <c r="D21" s="37"/>
      <c r="E21" s="1"/>
      <c r="F21" s="1"/>
      <c r="G21" s="1" t="s">
        <v>24</v>
      </c>
    </row>
    <row r="23" spans="1:7" x14ac:dyDescent="0.3">
      <c r="E23" s="2" t="s">
        <v>0</v>
      </c>
    </row>
    <row r="26" spans="1:7" x14ac:dyDescent="0.3">
      <c r="E26" s="2" t="s">
        <v>0</v>
      </c>
    </row>
    <row r="27" spans="1:7" x14ac:dyDescent="0.3">
      <c r="G27" s="2" t="s">
        <v>0</v>
      </c>
    </row>
  </sheetData>
  <mergeCells count="18">
    <mergeCell ref="B1:G1"/>
    <mergeCell ref="B3:G3"/>
    <mergeCell ref="B8:G8"/>
    <mergeCell ref="B9:D9"/>
    <mergeCell ref="E9:G9"/>
    <mergeCell ref="B11:D11"/>
    <mergeCell ref="E11:G11"/>
    <mergeCell ref="B12:D12"/>
    <mergeCell ref="E12:G12"/>
    <mergeCell ref="B10:D10"/>
    <mergeCell ref="E10:G10"/>
    <mergeCell ref="B21:D21"/>
    <mergeCell ref="B13:D13"/>
    <mergeCell ref="E13:G13"/>
    <mergeCell ref="B16:G16"/>
    <mergeCell ref="D17:E17"/>
    <mergeCell ref="D18:E18"/>
    <mergeCell ref="B20:D20"/>
  </mergeCells>
  <phoneticPr fontId="7" type="noConversion"/>
  <pageMargins left="0" right="0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8"/>
  <sheetViews>
    <sheetView view="pageBreakPreview" zoomScale="60" zoomScaleNormal="100" workbookViewId="0">
      <selection activeCell="E24" sqref="E24"/>
    </sheetView>
  </sheetViews>
  <sheetFormatPr defaultColWidth="29.28515625" defaultRowHeight="18.75" x14ac:dyDescent="0.3"/>
  <cols>
    <col min="1" max="1" width="4.42578125" style="2" customWidth="1"/>
    <col min="2" max="2" width="28.42578125" style="2" customWidth="1"/>
    <col min="3" max="3" width="25" style="2" customWidth="1"/>
    <col min="4" max="4" width="17.85546875" style="2" customWidth="1"/>
    <col min="5" max="5" width="21.85546875" style="2" customWidth="1"/>
    <col min="6" max="6" width="21.42578125" style="2" customWidth="1"/>
    <col min="7" max="7" width="23.7109375" style="2" customWidth="1"/>
    <col min="8" max="16384" width="29.28515625" style="2"/>
  </cols>
  <sheetData>
    <row r="1" spans="1:7" x14ac:dyDescent="0.3">
      <c r="A1" s="1" t="s">
        <v>0</v>
      </c>
      <c r="B1" s="49" t="s">
        <v>29</v>
      </c>
      <c r="C1" s="49"/>
      <c r="D1" s="49"/>
      <c r="E1" s="49"/>
      <c r="F1" s="49"/>
      <c r="G1" s="49"/>
    </row>
    <row r="2" spans="1:7" ht="19.5" thickBot="1" x14ac:dyDescent="0.35">
      <c r="A2" s="1"/>
      <c r="B2" s="3"/>
      <c r="C2" s="3"/>
      <c r="D2" s="3"/>
      <c r="E2" s="3"/>
      <c r="F2" s="3"/>
      <c r="G2" s="3"/>
    </row>
    <row r="3" spans="1:7" ht="19.5" thickBot="1" x14ac:dyDescent="0.35">
      <c r="A3" s="4"/>
      <c r="B3" s="44" t="s">
        <v>36</v>
      </c>
      <c r="C3" s="45"/>
      <c r="D3" s="45"/>
      <c r="E3" s="45"/>
      <c r="F3" s="45"/>
      <c r="G3" s="46"/>
    </row>
    <row r="4" spans="1:7" s="8" customFormat="1" ht="57" thickBot="1" x14ac:dyDescent="0.3">
      <c r="A4" s="5"/>
      <c r="B4" s="6" t="s">
        <v>1</v>
      </c>
      <c r="C4" s="6" t="s">
        <v>25</v>
      </c>
      <c r="D4" s="25" t="s">
        <v>2</v>
      </c>
      <c r="E4" s="25" t="s">
        <v>3</v>
      </c>
      <c r="F4" s="7" t="s">
        <v>4</v>
      </c>
      <c r="G4" s="26" t="s">
        <v>5</v>
      </c>
    </row>
    <row r="5" spans="1:7" s="8" customFormat="1" ht="19.5" thickBot="1" x14ac:dyDescent="0.35">
      <c r="A5" s="5"/>
      <c r="B5" s="9">
        <v>212354.9</v>
      </c>
      <c r="C5" s="10">
        <v>37148.75</v>
      </c>
      <c r="D5" s="11">
        <v>335691.48</v>
      </c>
      <c r="E5" s="12">
        <v>340532.43</v>
      </c>
      <c r="F5" s="13">
        <v>5530</v>
      </c>
      <c r="G5" s="27">
        <f>D5-E5+C5</f>
        <v>32307.799999999988</v>
      </c>
    </row>
    <row r="6" spans="1:7" x14ac:dyDescent="0.3">
      <c r="A6" s="1"/>
      <c r="B6" s="1"/>
      <c r="C6" s="1"/>
      <c r="D6" s="14"/>
      <c r="E6" s="28"/>
      <c r="F6" s="15"/>
      <c r="G6" s="14"/>
    </row>
    <row r="7" spans="1:7" ht="19.5" thickBot="1" x14ac:dyDescent="0.35">
      <c r="A7" s="1"/>
      <c r="B7" s="1"/>
      <c r="C7" s="1"/>
      <c r="D7" s="1"/>
      <c r="E7" s="1"/>
      <c r="F7" s="1"/>
      <c r="G7" s="1"/>
    </row>
    <row r="8" spans="1:7" ht="19.5" thickBot="1" x14ac:dyDescent="0.35">
      <c r="A8" s="1"/>
      <c r="B8" s="50" t="s">
        <v>34</v>
      </c>
      <c r="C8" s="51"/>
      <c r="D8" s="51"/>
      <c r="E8" s="51"/>
      <c r="F8" s="51"/>
      <c r="G8" s="52"/>
    </row>
    <row r="9" spans="1:7" x14ac:dyDescent="0.3">
      <c r="A9" s="1"/>
      <c r="B9" s="53" t="s">
        <v>6</v>
      </c>
      <c r="C9" s="54"/>
      <c r="D9" s="55"/>
      <c r="E9" s="56" t="s">
        <v>7</v>
      </c>
      <c r="F9" s="57"/>
      <c r="G9" s="58"/>
    </row>
    <row r="10" spans="1:7" x14ac:dyDescent="0.3">
      <c r="A10" s="1"/>
      <c r="B10" s="61" t="s">
        <v>79</v>
      </c>
      <c r="C10" s="62"/>
      <c r="D10" s="63"/>
      <c r="E10" s="64">
        <v>418876.54</v>
      </c>
      <c r="F10" s="65"/>
      <c r="G10" s="66"/>
    </row>
    <row r="11" spans="1:7" x14ac:dyDescent="0.3">
      <c r="A11" s="1"/>
      <c r="B11" s="67" t="s">
        <v>80</v>
      </c>
      <c r="C11" s="62"/>
      <c r="D11" s="62"/>
      <c r="E11" s="65">
        <v>18160</v>
      </c>
      <c r="F11" s="65"/>
      <c r="G11" s="65"/>
    </row>
    <row r="12" spans="1:7" x14ac:dyDescent="0.3">
      <c r="A12" s="1"/>
      <c r="B12" s="67"/>
      <c r="C12" s="62"/>
      <c r="D12" s="62"/>
      <c r="E12" s="69"/>
      <c r="F12" s="70"/>
      <c r="G12" s="71"/>
    </row>
    <row r="13" spans="1:7" x14ac:dyDescent="0.3">
      <c r="A13" s="1"/>
      <c r="B13" s="73" t="s">
        <v>8</v>
      </c>
      <c r="C13" s="74"/>
      <c r="D13" s="75"/>
      <c r="E13" s="68">
        <f>E10+E11+E12</f>
        <v>437036.54</v>
      </c>
      <c r="F13" s="68"/>
      <c r="G13" s="68"/>
    </row>
    <row r="14" spans="1:7" ht="38.25" customHeight="1" thickBot="1" x14ac:dyDescent="0.35">
      <c r="A14" s="1"/>
      <c r="B14" s="38" t="s">
        <v>35</v>
      </c>
      <c r="C14" s="39"/>
      <c r="D14" s="40"/>
      <c r="E14" s="41">
        <f>B5+E5+F5-E13</f>
        <v>121380.78999999998</v>
      </c>
      <c r="F14" s="42"/>
      <c r="G14" s="43"/>
    </row>
    <row r="15" spans="1:7" x14ac:dyDescent="0.3">
      <c r="A15" s="1"/>
      <c r="B15" s="1"/>
      <c r="C15" s="1"/>
      <c r="D15" s="1"/>
      <c r="E15" s="1"/>
      <c r="F15" s="14"/>
      <c r="G15" s="1"/>
    </row>
    <row r="16" spans="1:7" x14ac:dyDescent="0.3">
      <c r="A16" s="1"/>
      <c r="B16" s="1"/>
      <c r="C16" s="1"/>
      <c r="D16" s="1"/>
      <c r="E16" s="1"/>
      <c r="F16" s="1"/>
      <c r="G16" s="1"/>
    </row>
    <row r="17" spans="1:7" ht="19.5" hidden="1" thickBot="1" x14ac:dyDescent="0.35">
      <c r="A17" s="1"/>
      <c r="B17" s="44" t="s">
        <v>9</v>
      </c>
      <c r="C17" s="45"/>
      <c r="D17" s="45"/>
      <c r="E17" s="45"/>
      <c r="F17" s="45"/>
      <c r="G17" s="46"/>
    </row>
    <row r="18" spans="1:7" ht="57" hidden="1" thickBot="1" x14ac:dyDescent="0.35">
      <c r="A18" s="1"/>
      <c r="B18" s="16" t="s">
        <v>10</v>
      </c>
      <c r="C18" s="16"/>
      <c r="D18" s="47" t="s">
        <v>11</v>
      </c>
      <c r="E18" s="48"/>
      <c r="F18" s="17"/>
      <c r="G18" s="18" t="s">
        <v>12</v>
      </c>
    </row>
    <row r="19" spans="1:7" ht="19.5" hidden="1" thickBot="1" x14ac:dyDescent="0.35">
      <c r="A19" s="1"/>
      <c r="B19" s="19">
        <v>4958.6000000000004</v>
      </c>
      <c r="C19" s="19"/>
      <c r="D19" s="59">
        <f>B19*6.81*12</f>
        <v>405216.79200000002</v>
      </c>
      <c r="E19" s="60"/>
      <c r="F19" s="20"/>
      <c r="G19" s="21"/>
    </row>
    <row r="20" spans="1:7" hidden="1" x14ac:dyDescent="0.3">
      <c r="A20" s="1"/>
      <c r="B20" s="1" t="s">
        <v>0</v>
      </c>
      <c r="C20" s="1"/>
      <c r="D20" s="1"/>
      <c r="E20" s="1"/>
      <c r="F20" s="22"/>
      <c r="G20" s="1"/>
    </row>
    <row r="21" spans="1:7" x14ac:dyDescent="0.3">
      <c r="A21" s="1"/>
      <c r="B21" s="37" t="s">
        <v>22</v>
      </c>
      <c r="C21" s="37"/>
      <c r="D21" s="37"/>
      <c r="E21" s="23"/>
      <c r="F21" s="1"/>
      <c r="G21" s="24"/>
    </row>
    <row r="22" spans="1:7" x14ac:dyDescent="0.3">
      <c r="A22" s="1"/>
      <c r="B22" s="37" t="s">
        <v>23</v>
      </c>
      <c r="C22" s="37"/>
      <c r="D22" s="37"/>
      <c r="E22" s="1"/>
      <c r="F22" s="1"/>
      <c r="G22" s="1" t="s">
        <v>24</v>
      </c>
    </row>
    <row r="24" spans="1:7" x14ac:dyDescent="0.3">
      <c r="E24" s="2" t="s">
        <v>0</v>
      </c>
    </row>
    <row r="27" spans="1:7" x14ac:dyDescent="0.3">
      <c r="E27" s="2" t="s">
        <v>0</v>
      </c>
    </row>
    <row r="28" spans="1:7" x14ac:dyDescent="0.3">
      <c r="G28" s="2" t="s">
        <v>0</v>
      </c>
    </row>
  </sheetData>
  <mergeCells count="20">
    <mergeCell ref="B13:D13"/>
    <mergeCell ref="B10:D10"/>
    <mergeCell ref="E10:G10"/>
    <mergeCell ref="B11:D11"/>
    <mergeCell ref="B1:G1"/>
    <mergeCell ref="B3:G3"/>
    <mergeCell ref="B8:G8"/>
    <mergeCell ref="B9:D9"/>
    <mergeCell ref="E9:G9"/>
    <mergeCell ref="E11:G11"/>
    <mergeCell ref="E13:G13"/>
    <mergeCell ref="B12:D12"/>
    <mergeCell ref="E12:G12"/>
    <mergeCell ref="B22:D22"/>
    <mergeCell ref="B14:D14"/>
    <mergeCell ref="E14:G14"/>
    <mergeCell ref="B17:G17"/>
    <mergeCell ref="D18:E18"/>
    <mergeCell ref="D19:E19"/>
    <mergeCell ref="B21:D21"/>
  </mergeCells>
  <phoneticPr fontId="7" type="noConversion"/>
  <pageMargins left="0" right="0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3"/>
  <sheetViews>
    <sheetView view="pageBreakPreview" zoomScale="60" zoomScaleNormal="100" workbookViewId="0">
      <selection activeCell="E19" sqref="E19:G19"/>
    </sheetView>
  </sheetViews>
  <sheetFormatPr defaultColWidth="29.28515625" defaultRowHeight="18.75" x14ac:dyDescent="0.3"/>
  <cols>
    <col min="1" max="1" width="2.140625" style="2" customWidth="1"/>
    <col min="2" max="2" width="28.42578125" style="2" customWidth="1"/>
    <col min="3" max="3" width="25.140625" style="2" customWidth="1"/>
    <col min="4" max="4" width="20.42578125" style="2" customWidth="1"/>
    <col min="5" max="5" width="23" style="2" customWidth="1"/>
    <col min="6" max="6" width="21.42578125" style="2" customWidth="1"/>
    <col min="7" max="7" width="23.7109375" style="2" customWidth="1"/>
    <col min="8" max="16384" width="29.28515625" style="2"/>
  </cols>
  <sheetData>
    <row r="1" spans="1:7" x14ac:dyDescent="0.3">
      <c r="A1" s="1" t="s">
        <v>0</v>
      </c>
      <c r="B1" s="49" t="s">
        <v>30</v>
      </c>
      <c r="C1" s="49"/>
      <c r="D1" s="49"/>
      <c r="E1" s="49"/>
      <c r="F1" s="49"/>
      <c r="G1" s="49"/>
    </row>
    <row r="2" spans="1:7" ht="19.5" thickBot="1" x14ac:dyDescent="0.35">
      <c r="A2" s="1"/>
      <c r="B2" s="3"/>
      <c r="C2" s="3"/>
      <c r="D2" s="3"/>
      <c r="E2" s="3"/>
      <c r="F2" s="3"/>
      <c r="G2" s="3"/>
    </row>
    <row r="3" spans="1:7" ht="19.5" thickBot="1" x14ac:dyDescent="0.35">
      <c r="A3" s="4"/>
      <c r="B3" s="44" t="s">
        <v>33</v>
      </c>
      <c r="C3" s="45"/>
      <c r="D3" s="45"/>
      <c r="E3" s="45"/>
      <c r="F3" s="45"/>
      <c r="G3" s="46"/>
    </row>
    <row r="4" spans="1:7" s="8" customFormat="1" ht="57" thickBot="1" x14ac:dyDescent="0.3">
      <c r="A4" s="5"/>
      <c r="B4" s="6" t="s">
        <v>1</v>
      </c>
      <c r="C4" s="6" t="s">
        <v>25</v>
      </c>
      <c r="D4" s="25" t="s">
        <v>2</v>
      </c>
      <c r="E4" s="25" t="s">
        <v>3</v>
      </c>
      <c r="F4" s="7" t="s">
        <v>4</v>
      </c>
      <c r="G4" s="26" t="s">
        <v>5</v>
      </c>
    </row>
    <row r="5" spans="1:7" s="8" customFormat="1" ht="19.5" thickBot="1" x14ac:dyDescent="0.35">
      <c r="A5" s="5"/>
      <c r="B5" s="9">
        <v>438044.13</v>
      </c>
      <c r="C5" s="10">
        <v>119242.36</v>
      </c>
      <c r="D5" s="11">
        <v>692804.58</v>
      </c>
      <c r="E5" s="12">
        <v>666474.09</v>
      </c>
      <c r="F5" s="13">
        <v>20150</v>
      </c>
      <c r="G5" s="27">
        <f>D5-E5+C5</f>
        <v>145572.84999999998</v>
      </c>
    </row>
    <row r="6" spans="1:7" x14ac:dyDescent="0.3">
      <c r="A6" s="1"/>
      <c r="B6" s="1"/>
      <c r="C6" s="1"/>
      <c r="D6" s="14"/>
      <c r="E6" s="28"/>
      <c r="F6" s="15"/>
      <c r="G6" s="14"/>
    </row>
    <row r="7" spans="1:7" ht="19.5" thickBot="1" x14ac:dyDescent="0.35">
      <c r="A7" s="1"/>
      <c r="B7" s="1"/>
      <c r="C7" s="1"/>
      <c r="D7" s="1"/>
      <c r="E7" s="1"/>
      <c r="F7" s="1"/>
      <c r="G7" s="1"/>
    </row>
    <row r="8" spans="1:7" ht="19.5" thickBot="1" x14ac:dyDescent="0.35">
      <c r="A8" s="1"/>
      <c r="B8" s="50" t="s">
        <v>34</v>
      </c>
      <c r="C8" s="51"/>
      <c r="D8" s="51"/>
      <c r="E8" s="51"/>
      <c r="F8" s="51"/>
      <c r="G8" s="52"/>
    </row>
    <row r="9" spans="1:7" x14ac:dyDescent="0.3">
      <c r="A9" s="1"/>
      <c r="B9" s="53" t="s">
        <v>6</v>
      </c>
      <c r="C9" s="54"/>
      <c r="D9" s="55"/>
      <c r="E9" s="101" t="s">
        <v>7</v>
      </c>
      <c r="F9" s="57"/>
      <c r="G9" s="58"/>
    </row>
    <row r="10" spans="1:7" ht="39.75" customHeight="1" x14ac:dyDescent="0.3">
      <c r="A10" s="1"/>
      <c r="B10" s="105" t="s">
        <v>82</v>
      </c>
      <c r="C10" s="106"/>
      <c r="D10" s="107"/>
      <c r="E10" s="95">
        <v>211959.29</v>
      </c>
      <c r="F10" s="95"/>
      <c r="G10" s="96"/>
    </row>
    <row r="11" spans="1:7" x14ac:dyDescent="0.3">
      <c r="A11" s="1"/>
      <c r="B11" s="91" t="s">
        <v>47</v>
      </c>
      <c r="C11" s="92"/>
      <c r="D11" s="93"/>
      <c r="E11" s="95">
        <v>35988.99</v>
      </c>
      <c r="F11" s="95"/>
      <c r="G11" s="96"/>
    </row>
    <row r="12" spans="1:7" ht="36.75" customHeight="1" x14ac:dyDescent="0.3">
      <c r="A12" s="1"/>
      <c r="B12" s="102" t="s">
        <v>83</v>
      </c>
      <c r="C12" s="103"/>
      <c r="D12" s="104"/>
      <c r="E12" s="95">
        <v>79317.62</v>
      </c>
      <c r="F12" s="95"/>
      <c r="G12" s="96"/>
    </row>
    <row r="13" spans="1:7" x14ac:dyDescent="0.3">
      <c r="A13" s="1"/>
      <c r="B13" s="61" t="s">
        <v>84</v>
      </c>
      <c r="C13" s="62"/>
      <c r="D13" s="63"/>
      <c r="E13" s="71">
        <v>85844.13</v>
      </c>
      <c r="F13" s="65"/>
      <c r="G13" s="66"/>
    </row>
    <row r="14" spans="1:7" x14ac:dyDescent="0.3">
      <c r="A14" s="1"/>
      <c r="B14" s="67" t="s">
        <v>85</v>
      </c>
      <c r="C14" s="62"/>
      <c r="D14" s="97"/>
      <c r="E14" s="71">
        <v>346039.24</v>
      </c>
      <c r="F14" s="65"/>
      <c r="G14" s="66"/>
    </row>
    <row r="15" spans="1:7" x14ac:dyDescent="0.3">
      <c r="A15" s="1"/>
      <c r="B15" s="67" t="s">
        <v>81</v>
      </c>
      <c r="C15" s="62"/>
      <c r="D15" s="97"/>
      <c r="E15" s="70">
        <v>74998.81</v>
      </c>
      <c r="F15" s="70"/>
      <c r="G15" s="98"/>
    </row>
    <row r="16" spans="1:7" x14ac:dyDescent="0.3">
      <c r="A16" s="1"/>
      <c r="B16" s="67" t="s">
        <v>87</v>
      </c>
      <c r="C16" s="62"/>
      <c r="D16" s="97"/>
      <c r="E16" s="83">
        <v>188115.8</v>
      </c>
      <c r="F16" s="70"/>
      <c r="G16" s="98"/>
    </row>
    <row r="17" spans="1:7" ht="39" customHeight="1" x14ac:dyDescent="0.3">
      <c r="A17" s="1"/>
      <c r="B17" s="67" t="s">
        <v>86</v>
      </c>
      <c r="C17" s="62"/>
      <c r="D17" s="97"/>
      <c r="E17" s="70">
        <v>113061.44</v>
      </c>
      <c r="F17" s="70"/>
      <c r="G17" s="98"/>
    </row>
    <row r="18" spans="1:7" x14ac:dyDescent="0.3">
      <c r="A18" s="1"/>
      <c r="B18" s="73" t="s">
        <v>8</v>
      </c>
      <c r="C18" s="74"/>
      <c r="D18" s="108"/>
      <c r="E18" s="99">
        <f>E10+E11+E12+E13+E14+E15+E17+E16</f>
        <v>1135325.32</v>
      </c>
      <c r="F18" s="68"/>
      <c r="G18" s="100"/>
    </row>
    <row r="19" spans="1:7" ht="38.25" customHeight="1" thickBot="1" x14ac:dyDescent="0.35">
      <c r="A19" s="1"/>
      <c r="B19" s="38" t="s">
        <v>35</v>
      </c>
      <c r="C19" s="39"/>
      <c r="D19" s="40"/>
      <c r="E19" s="42">
        <f>B5+E5+F5-E18</f>
        <v>-10657.100000000093</v>
      </c>
      <c r="F19" s="42"/>
      <c r="G19" s="43"/>
    </row>
    <row r="20" spans="1:7" x14ac:dyDescent="0.3">
      <c r="A20" s="1"/>
      <c r="B20" s="1"/>
      <c r="C20" s="1"/>
      <c r="D20" s="1"/>
      <c r="E20" s="1"/>
      <c r="F20" s="14"/>
      <c r="G20" s="1"/>
    </row>
    <row r="21" spans="1:7" x14ac:dyDescent="0.3">
      <c r="A21" s="1"/>
      <c r="B21" s="1"/>
      <c r="C21" s="1"/>
      <c r="D21" s="1"/>
      <c r="E21" s="1"/>
      <c r="F21" s="1"/>
      <c r="G21" s="1"/>
    </row>
    <row r="22" spans="1:7" ht="19.5" hidden="1" thickBot="1" x14ac:dyDescent="0.35">
      <c r="A22" s="1"/>
      <c r="B22" s="44" t="s">
        <v>9</v>
      </c>
      <c r="C22" s="45"/>
      <c r="D22" s="45"/>
      <c r="E22" s="45"/>
      <c r="F22" s="45"/>
      <c r="G22" s="46"/>
    </row>
    <row r="23" spans="1:7" ht="57" hidden="1" thickBot="1" x14ac:dyDescent="0.35">
      <c r="A23" s="1"/>
      <c r="B23" s="16" t="s">
        <v>10</v>
      </c>
      <c r="C23" s="16"/>
      <c r="D23" s="47" t="s">
        <v>11</v>
      </c>
      <c r="E23" s="48"/>
      <c r="F23" s="17"/>
      <c r="G23" s="18" t="s">
        <v>12</v>
      </c>
    </row>
    <row r="24" spans="1:7" ht="19.5" hidden="1" thickBot="1" x14ac:dyDescent="0.35">
      <c r="A24" s="1"/>
      <c r="B24" s="19">
        <v>4958.6000000000004</v>
      </c>
      <c r="C24" s="19"/>
      <c r="D24" s="59">
        <f>B24*6.81*12</f>
        <v>405216.79200000002</v>
      </c>
      <c r="E24" s="60"/>
      <c r="F24" s="20"/>
      <c r="G24" s="21"/>
    </row>
    <row r="25" spans="1:7" hidden="1" x14ac:dyDescent="0.3">
      <c r="A25" s="1"/>
      <c r="B25" s="1" t="s">
        <v>0</v>
      </c>
      <c r="C25" s="1"/>
      <c r="D25" s="1"/>
      <c r="E25" s="1"/>
      <c r="F25" s="22"/>
      <c r="G25" s="1"/>
    </row>
    <row r="26" spans="1:7" x14ac:dyDescent="0.3">
      <c r="A26" s="1"/>
      <c r="B26" s="37" t="s">
        <v>22</v>
      </c>
      <c r="C26" s="37"/>
      <c r="D26" s="37"/>
      <c r="E26" s="23"/>
      <c r="F26" s="1"/>
      <c r="G26" s="24"/>
    </row>
    <row r="27" spans="1:7" x14ac:dyDescent="0.3">
      <c r="A27" s="1"/>
      <c r="B27" s="37" t="s">
        <v>23</v>
      </c>
      <c r="C27" s="37"/>
      <c r="D27" s="37"/>
      <c r="E27" s="1"/>
      <c r="F27" s="1"/>
      <c r="G27" s="1" t="s">
        <v>24</v>
      </c>
    </row>
    <row r="29" spans="1:7" x14ac:dyDescent="0.3">
      <c r="E29" s="2" t="s">
        <v>0</v>
      </c>
    </row>
    <row r="32" spans="1:7" x14ac:dyDescent="0.3">
      <c r="E32" s="2" t="s">
        <v>0</v>
      </c>
    </row>
    <row r="33" spans="7:7" x14ac:dyDescent="0.3">
      <c r="G33" s="2" t="s">
        <v>0</v>
      </c>
    </row>
  </sheetData>
  <mergeCells count="30">
    <mergeCell ref="B14:D14"/>
    <mergeCell ref="B1:G1"/>
    <mergeCell ref="B3:G3"/>
    <mergeCell ref="B8:G8"/>
    <mergeCell ref="B9:D9"/>
    <mergeCell ref="E9:G9"/>
    <mergeCell ref="E10:G10"/>
    <mergeCell ref="E11:G11"/>
    <mergeCell ref="E12:G12"/>
    <mergeCell ref="B13:D13"/>
    <mergeCell ref="E13:G13"/>
    <mergeCell ref="B12:D12"/>
    <mergeCell ref="B10:D10"/>
    <mergeCell ref="B11:D11"/>
    <mergeCell ref="E14:G14"/>
    <mergeCell ref="B17:D17"/>
    <mergeCell ref="E17:G17"/>
    <mergeCell ref="B27:D27"/>
    <mergeCell ref="B19:D19"/>
    <mergeCell ref="E19:G19"/>
    <mergeCell ref="B22:G22"/>
    <mergeCell ref="D23:E23"/>
    <mergeCell ref="D24:E24"/>
    <mergeCell ref="B26:D26"/>
    <mergeCell ref="E18:G18"/>
    <mergeCell ref="B15:D15"/>
    <mergeCell ref="E15:G15"/>
    <mergeCell ref="B16:D16"/>
    <mergeCell ref="E16:G16"/>
    <mergeCell ref="B18:D18"/>
  </mergeCells>
  <phoneticPr fontId="7" type="noConversion"/>
  <pageMargins left="0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4</vt:i4>
      </vt:variant>
    </vt:vector>
  </HeadingPairs>
  <TitlesOfParts>
    <vt:vector size="18" baseType="lpstr">
      <vt:lpstr>Тух 28</vt:lpstr>
      <vt:lpstr>Пенз 43</vt:lpstr>
      <vt:lpstr>Пенз 53</vt:lpstr>
      <vt:lpstr>Пенз 59</vt:lpstr>
      <vt:lpstr>Влад 50</vt:lpstr>
      <vt:lpstr>Влад 54</vt:lpstr>
      <vt:lpstr>Пенз 56</vt:lpstr>
      <vt:lpstr>Пензен 74</vt:lpstr>
      <vt:lpstr>КМар 30</vt:lpstr>
      <vt:lpstr>Пензен 41</vt:lpstr>
      <vt:lpstr>Дачн 43</vt:lpstr>
      <vt:lpstr>Пензен 51</vt:lpstr>
      <vt:lpstr>Пензенс 62</vt:lpstr>
      <vt:lpstr>Тух. 58</vt:lpstr>
      <vt:lpstr>'Влад 54'!Область_печати</vt:lpstr>
      <vt:lpstr>'Пензен 41'!Область_печати</vt:lpstr>
      <vt:lpstr>'Пензен 51'!Область_печати</vt:lpstr>
      <vt:lpstr>'Пензенс 62'!Область_печати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wvikulya1968@mail.ru</dc:creator>
  <cp:lastModifiedBy>Елена</cp:lastModifiedBy>
  <cp:lastPrinted>2025-03-24T11:14:02Z</cp:lastPrinted>
  <dcterms:created xsi:type="dcterms:W3CDTF">2020-12-10T07:00:17Z</dcterms:created>
  <dcterms:modified xsi:type="dcterms:W3CDTF">2025-03-27T05:06:05Z</dcterms:modified>
</cp:coreProperties>
</file>