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PTB12\Obmen\ОТЧЕТ жителям\Мастер Ком\2024\"/>
    </mc:Choice>
  </mc:AlternateContent>
  <xr:revisionPtr revIDLastSave="0" documentId="13_ncr:1_{A47A2CD3-1750-4D84-B5B1-75422B1A7850}" xr6:coauthVersionLast="47" xr6:coauthVersionMax="47" xr10:uidLastSave="{00000000-0000-0000-0000-000000000000}"/>
  <bookViews>
    <workbookView xWindow="-120" yWindow="-120" windowWidth="29040" windowHeight="15840" tabRatio="659" firstSheet="18" activeTab="26" xr2:uid="{00000000-000D-0000-FFFF-FFFF00000000}"/>
  </bookViews>
  <sheets>
    <sheet name="Аэрод 4" sheetId="4" r:id="rId1"/>
    <sheet name="Гагар 51" sheetId="7" r:id="rId2"/>
    <sheet name="Дзерж 10" sheetId="11" r:id="rId3"/>
    <sheet name="Дзерж 14" sheetId="12" r:id="rId4"/>
    <sheet name="Дзерж 26" sheetId="13" r:id="rId5"/>
    <sheet name="Партиз 94" sheetId="14" r:id="rId6"/>
    <sheet name="Парт 80" sheetId="16" r:id="rId7"/>
    <sheet name="МТор 48" sheetId="18" r:id="rId8"/>
    <sheet name="МТор 40" sheetId="19" r:id="rId9"/>
    <sheet name="МТор 47" sheetId="20" r:id="rId10"/>
    <sheet name="Мяги 5" sheetId="25" r:id="rId11"/>
    <sheet name="Мяги 7" sheetId="26" r:id="rId12"/>
    <sheet name="Мяги 9" sheetId="27" r:id="rId13"/>
    <sheet name="Мяги 15" sheetId="28" r:id="rId14"/>
    <sheet name="Мяги 11" sheetId="29" r:id="rId15"/>
    <sheet name="Мяги 13" sheetId="30" r:id="rId16"/>
    <sheet name="Парт122" sheetId="33" r:id="rId17"/>
    <sheet name="Револ 144" sheetId="35" r:id="rId18"/>
    <sheet name="Револ 133а" sheetId="36" r:id="rId19"/>
    <sheet name="Револ 144А" sheetId="37" r:id="rId20"/>
    <sheet name="Револ 157" sheetId="38" r:id="rId21"/>
    <sheet name="Револ 157А" sheetId="39" r:id="rId22"/>
    <sheet name="Револ 159" sheetId="40" r:id="rId23"/>
    <sheet name="Револ 161" sheetId="41" r:id="rId24"/>
    <sheet name="Гагар 67" sheetId="52" r:id="rId25"/>
    <sheet name="Гагар 63" sheetId="42" r:id="rId26"/>
    <sheet name="Гагарина 75" sheetId="58" r:id="rId27"/>
    <sheet name="Партиз 118" sheetId="45" r:id="rId28"/>
    <sheet name="Партиз 132" sheetId="46" r:id="rId29"/>
    <sheet name="Партиз 134" sheetId="47" r:id="rId30"/>
    <sheet name="Револ 142" sheetId="48" r:id="rId31"/>
    <sheet name="Револ 147" sheetId="49" r:id="rId32"/>
    <sheet name="Гагар 55" sheetId="51" r:id="rId33"/>
    <sheet name="Мяги 17" sheetId="53" r:id="rId34"/>
    <sheet name="Мяги 15 а" sheetId="54" r:id="rId35"/>
    <sheet name="Мяги 25" sheetId="55" r:id="rId36"/>
    <sheet name="М Тор 57" sheetId="56" r:id="rId37"/>
    <sheet name="М Тор 61" sheetId="57" r:id="rId3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58" l="1"/>
  <c r="E14" i="58"/>
  <c r="E15" i="58" s="1"/>
  <c r="G5" i="58"/>
  <c r="E14" i="18"/>
  <c r="E13" i="49"/>
  <c r="E14" i="49"/>
  <c r="G5" i="52"/>
  <c r="G5" i="7"/>
  <c r="D19" i="57"/>
  <c r="E13" i="57"/>
  <c r="E14" i="57"/>
  <c r="G5" i="57"/>
  <c r="D19" i="56"/>
  <c r="E13" i="56"/>
  <c r="E14" i="56" s="1"/>
  <c r="G5" i="56"/>
  <c r="D19" i="55"/>
  <c r="E13" i="55"/>
  <c r="E14" i="55" s="1"/>
  <c r="G5" i="55"/>
  <c r="D19" i="54"/>
  <c r="E13" i="54"/>
  <c r="E14" i="54"/>
  <c r="G5" i="54"/>
  <c r="D19" i="53"/>
  <c r="E13" i="53"/>
  <c r="E14" i="53"/>
  <c r="G5" i="53"/>
  <c r="E14" i="52"/>
  <c r="E15" i="36"/>
  <c r="E16" i="36" s="1"/>
  <c r="E14" i="35"/>
  <c r="E15" i="30"/>
  <c r="E15" i="26"/>
  <c r="E16" i="26" s="1"/>
  <c r="E15" i="20"/>
  <c r="E14" i="11"/>
  <c r="E15" i="11"/>
  <c r="E14" i="4"/>
  <c r="E15" i="4"/>
  <c r="E14" i="42"/>
  <c r="E15" i="42" s="1"/>
  <c r="E13" i="41"/>
  <c r="E14" i="41"/>
  <c r="E13" i="33"/>
  <c r="E14" i="33" s="1"/>
  <c r="E13" i="25"/>
  <c r="E14" i="25" s="1"/>
  <c r="E13" i="19"/>
  <c r="E14" i="19"/>
  <c r="E14" i="12"/>
  <c r="E15" i="12"/>
  <c r="E15" i="52"/>
  <c r="E14" i="16"/>
  <c r="E15" i="16"/>
  <c r="G5" i="14"/>
  <c r="G5" i="16"/>
  <c r="G5" i="51"/>
  <c r="G5" i="48"/>
  <c r="G5" i="46"/>
  <c r="G5" i="45"/>
  <c r="G5" i="42"/>
  <c r="G5" i="41"/>
  <c r="G5" i="40"/>
  <c r="G5" i="39"/>
  <c r="G5" i="38"/>
  <c r="G5" i="36"/>
  <c r="G5" i="33"/>
  <c r="G5" i="29"/>
  <c r="G5" i="27"/>
  <c r="G5" i="26"/>
  <c r="G5" i="25"/>
  <c r="G5" i="20"/>
  <c r="G5" i="19"/>
  <c r="G5" i="18"/>
  <c r="G5" i="13"/>
  <c r="G5" i="12"/>
  <c r="G5" i="11"/>
  <c r="G5" i="4"/>
  <c r="G5" i="47"/>
  <c r="G5" i="49"/>
  <c r="D20" i="52"/>
  <c r="D19" i="51"/>
  <c r="E13" i="51"/>
  <c r="E14" i="51"/>
  <c r="G5" i="30"/>
  <c r="G5" i="28"/>
  <c r="G5" i="37"/>
  <c r="G5" i="35"/>
  <c r="D19" i="49"/>
  <c r="D19" i="48"/>
  <c r="E13" i="48"/>
  <c r="E14" i="48" s="1"/>
  <c r="D19" i="47"/>
  <c r="E13" i="47"/>
  <c r="E14" i="47"/>
  <c r="D19" i="46"/>
  <c r="E13" i="46"/>
  <c r="E14" i="46"/>
  <c r="D19" i="45"/>
  <c r="E13" i="45"/>
  <c r="E14" i="45"/>
  <c r="D20" i="42"/>
  <c r="D19" i="41"/>
  <c r="D19" i="40"/>
  <c r="E13" i="40"/>
  <c r="E14" i="40" s="1"/>
  <c r="D19" i="39"/>
  <c r="E13" i="39"/>
  <c r="E14" i="39" s="1"/>
  <c r="D19" i="38"/>
  <c r="E13" i="38"/>
  <c r="E14" i="38" s="1"/>
  <c r="D19" i="37"/>
  <c r="E13" i="37"/>
  <c r="E14" i="37" s="1"/>
  <c r="D21" i="36"/>
  <c r="D20" i="35"/>
  <c r="E15" i="35"/>
  <c r="D19" i="33"/>
  <c r="D21" i="30"/>
  <c r="E16" i="30"/>
  <c r="D19" i="29"/>
  <c r="E13" i="29"/>
  <c r="E14" i="29"/>
  <c r="D19" i="28"/>
  <c r="E13" i="28"/>
  <c r="E14" i="28" s="1"/>
  <c r="D19" i="27"/>
  <c r="E13" i="27"/>
  <c r="E14" i="27"/>
  <c r="D21" i="26"/>
  <c r="D19" i="25"/>
  <c r="D21" i="20"/>
  <c r="E16" i="20"/>
  <c r="D19" i="19"/>
  <c r="D20" i="18"/>
  <c r="E15" i="18"/>
  <c r="D20" i="16"/>
  <c r="D18" i="14"/>
  <c r="E13" i="14"/>
  <c r="E14" i="14" s="1"/>
  <c r="D18" i="13"/>
  <c r="E13" i="13"/>
  <c r="E14" i="13" s="1"/>
  <c r="D19" i="12"/>
  <c r="D19" i="11"/>
  <c r="D19" i="7"/>
  <c r="E13" i="7"/>
  <c r="E14" i="7"/>
  <c r="D19" i="4"/>
</calcChain>
</file>

<file path=xl/sharedStrings.xml><?xml version="1.0" encoding="utf-8"?>
<sst xmlns="http://schemas.openxmlformats.org/spreadsheetml/2006/main" count="1036" uniqueCount="139">
  <si>
    <t>Остаток + / Перерасход - средств  на начало периода</t>
  </si>
  <si>
    <t xml:space="preserve">Итого начислено </t>
  </si>
  <si>
    <t>Оплачено собственниками</t>
  </si>
  <si>
    <t>Дополнительно поступившие средства</t>
  </si>
  <si>
    <t xml:space="preserve">Задолженность собственников на конец периода </t>
  </si>
  <si>
    <t>Вид работ</t>
  </si>
  <si>
    <t>Сумма за выполненные работы</t>
  </si>
  <si>
    <t>Итого израсходовано</t>
  </si>
  <si>
    <t>Плановая сумма средств по текущему ремонту на 2020 год</t>
  </si>
  <si>
    <t>Площадь, кв.м.</t>
  </si>
  <si>
    <t>Плановая сумма платежей в 2021 году                                           (с учетом резерва на аварийные работы)</t>
  </si>
  <si>
    <t>Сумма с учетом остатка на 01.01.2021</t>
  </si>
  <si>
    <t xml:space="preserve"> </t>
  </si>
  <si>
    <t>ул. Аэродромная д. 4</t>
  </si>
  <si>
    <t>ул. Гагарина д. 51</t>
  </si>
  <si>
    <t>ул. Дзержинского д. 10</t>
  </si>
  <si>
    <t>ул. Дзержинского д. 14</t>
  </si>
  <si>
    <t>ул. Дзержинского д. 26</t>
  </si>
  <si>
    <t>ул. Партизанская д. 94</t>
  </si>
  <si>
    <t>ул. Партизанская д. 80</t>
  </si>
  <si>
    <t>ул. Мориса Тореза д. 48</t>
  </si>
  <si>
    <t>ул. Мориса Тореза д. 40</t>
  </si>
  <si>
    <t>ул. Мориса Тореза д. 47</t>
  </si>
  <si>
    <t>ул. Мяги д. 5</t>
  </si>
  <si>
    <t>ул. Мяги д. 7</t>
  </si>
  <si>
    <t>ул. Мяги д. 9</t>
  </si>
  <si>
    <t>ул. Мяги д. 15</t>
  </si>
  <si>
    <t>ул. Мяги д. 11</t>
  </si>
  <si>
    <t>ул. Мяги д. 13</t>
  </si>
  <si>
    <t>ул. Партизанская д. 122</t>
  </si>
  <si>
    <t>ул. Революционная д. 144</t>
  </si>
  <si>
    <t>ул. Революционная д. 133А</t>
  </si>
  <si>
    <t>ул. Революционная д. 144А</t>
  </si>
  <si>
    <t>ул. Революционная д. 157</t>
  </si>
  <si>
    <t>ул. Революционная д. 157А</t>
  </si>
  <si>
    <t>ул. Революционная д. 159</t>
  </si>
  <si>
    <t>ул. Революционная д. 161</t>
  </si>
  <si>
    <t>ул. Гагарина д. 63</t>
  </si>
  <si>
    <t>ул. Партизанская д. 118</t>
  </si>
  <si>
    <t>ул. Партизанская д. 132</t>
  </si>
  <si>
    <t>ул. Партизанская д. 134</t>
  </si>
  <si>
    <t>ул. Революционная д. 147</t>
  </si>
  <si>
    <t xml:space="preserve"> Генеральный директор </t>
  </si>
  <si>
    <t>ООО "Мастер Ком"</t>
  </si>
  <si>
    <t>А.Н.Мячин</t>
  </si>
  <si>
    <t>Задолженность собственников на начало периода</t>
  </si>
  <si>
    <t>Генеральный директор</t>
  </si>
  <si>
    <t>ул. Гагарина д. 55</t>
  </si>
  <si>
    <t>ул. Гагарина д. 67</t>
  </si>
  <si>
    <t xml:space="preserve">Задолженность собственников на начало периода </t>
  </si>
  <si>
    <t>ул. Революционная д. 142/144</t>
  </si>
  <si>
    <t xml:space="preserve">  </t>
  </si>
  <si>
    <t>Остаток + / перерасход - средств по текущему ремонту на 01.01.2024:</t>
  </si>
  <si>
    <t>Отчет по текущему ремонту с 01.01.2024 г. по 31.12.2024 гг.</t>
  </si>
  <si>
    <t>Израсходовано на текущий ремонт в 2024 году</t>
  </si>
  <si>
    <t>Остаток + / перерасход - средств по текущему ремонту на 01.01.2025:</t>
  </si>
  <si>
    <t>Отчет по текущему ремонту с 01.01.2024г. по 31.12.2024 гг.</t>
  </si>
  <si>
    <t>Отчет по текущему ремонту с 01.01.2024  по 31.12.2024 гг.</t>
  </si>
  <si>
    <t>Отчет по текущему ремонту с 01.01.2024 по 31.12.2024 гг.</t>
  </si>
  <si>
    <t>Отчет по текущему ремонту с 01.01.2024 г. по 01.08.2024 гг.</t>
  </si>
  <si>
    <t>ремонт теплоузла</t>
  </si>
  <si>
    <t>замена тамбурной двери на ПВХ в подъездах 2,3</t>
  </si>
  <si>
    <t>замена окон на ПВХ в подъезде 3 (этаж 2-1шт)</t>
  </si>
  <si>
    <t>ремонт теплового узла</t>
  </si>
  <si>
    <t>гидродинамическая промывка системы канализации</t>
  </si>
  <si>
    <t>ремонт кровли над кв. 91,92,93,94</t>
  </si>
  <si>
    <t>ремонт подъезда № 3, изготовление и монтаж двери в подвал подъезда 2</t>
  </si>
  <si>
    <t>ремонт межпанельных швов кв. 1</t>
  </si>
  <si>
    <t>ремонт подъезда № 3</t>
  </si>
  <si>
    <t>замена задвижек в теплоузле ( 4 шт)</t>
  </si>
  <si>
    <t>ремонт вентиляционного канала кв 30</t>
  </si>
  <si>
    <t>ремонт подъезда № 2</t>
  </si>
  <si>
    <t xml:space="preserve"> ремонт теплового узла </t>
  </si>
  <si>
    <t>ремонт системы канализации в кв 48,52,56</t>
  </si>
  <si>
    <t>частичный ремонт кровельного покрытия над подъездом 2</t>
  </si>
  <si>
    <t>изготовление и монтаж ограждения газона</t>
  </si>
  <si>
    <t>установка ручек на окнах в подъезде</t>
  </si>
  <si>
    <t>ремонт подъезда № 4, ремонт крыльца подъезда № 4</t>
  </si>
  <si>
    <t>ремонт розлива центрального отопления</t>
  </si>
  <si>
    <t>ремонт кровли кв 20,37</t>
  </si>
  <si>
    <t>ремонт входных групп подъездов 1,3,4</t>
  </si>
  <si>
    <t>замена окон на ПВХ в подъезде 1</t>
  </si>
  <si>
    <t>изготовление и монтаж козырьков в подъезде 3,4</t>
  </si>
  <si>
    <t>поверка ОДПУ</t>
  </si>
  <si>
    <t>ремонт центрального отопления ( замена арматуры на розливе)</t>
  </si>
  <si>
    <t>ремонт центрального отопления ( замена задвижек)</t>
  </si>
  <si>
    <t>ремонт кровельного покрытия над кв 20</t>
  </si>
  <si>
    <t>ремонт входных групп подъездов 1-4</t>
  </si>
  <si>
    <t>ремонт дымовой трубы кв 43,75</t>
  </si>
  <si>
    <t>ремонт холодного водоснабжения</t>
  </si>
  <si>
    <t>Замена розлива ХВС</t>
  </si>
  <si>
    <t>ремонт кровли над кв 18</t>
  </si>
  <si>
    <t>замена выпуска канализации в подъезде 4</t>
  </si>
  <si>
    <t>ремонт системы канализации в кв 2,3,4</t>
  </si>
  <si>
    <t>замена окон на ПВХ в  подъезде 1</t>
  </si>
  <si>
    <t>замена окон на ПВХ в  подъезде 3</t>
  </si>
  <si>
    <t>ремонт центрального отопления</t>
  </si>
  <si>
    <t>ремонт ьтеплового узла</t>
  </si>
  <si>
    <t>ремонт балкона кв 36</t>
  </si>
  <si>
    <t>ремонт дымовой трубы кв 64</t>
  </si>
  <si>
    <t>ремонт розлива холодного водоснабжения</t>
  </si>
  <si>
    <t>замена тамбурных дверей в подъездах 1,2</t>
  </si>
  <si>
    <t>замена доводчика ( 2 шт)</t>
  </si>
  <si>
    <t>замена стеклопакета в подъездах 3,4 ( 4 шт)</t>
  </si>
  <si>
    <t>установка дверей в подъездах 3,4</t>
  </si>
  <si>
    <t>ремонт канализации в подъезде № 2</t>
  </si>
  <si>
    <t>прочистка системы канализации</t>
  </si>
  <si>
    <t>замена окон на ПВХ в под. 3</t>
  </si>
  <si>
    <t>замена окон на ПВХ в под. 1</t>
  </si>
  <si>
    <t>замена фурнитуры на окнах в подъезде 2</t>
  </si>
  <si>
    <t>ремонт подъезда № 1</t>
  </si>
  <si>
    <t>ремонт холодного водоснабжения в кв 17,22</t>
  </si>
  <si>
    <t>замена стояка холодного водоснабжения в кв 2,3</t>
  </si>
  <si>
    <t>замена стояка центрального отопления</t>
  </si>
  <si>
    <t xml:space="preserve">ремонт холодного водоснабжения </t>
  </si>
  <si>
    <t>ремонт крылец подъездов 1-3</t>
  </si>
  <si>
    <t>ремонт входной группы подъезда 3</t>
  </si>
  <si>
    <t>замена стояков холодного водоснабжения, канализации в кв 24,28,32,36,40</t>
  </si>
  <si>
    <t>замена стояков холодного водоснабжения, канализации в кв 44,48,52,56,60</t>
  </si>
  <si>
    <t>обрезка деревьев</t>
  </si>
  <si>
    <t>замена стояка холодного водоснабжения в кв 61,65,69,73,77</t>
  </si>
  <si>
    <t>ремонт дымовой трубы  в кв 48</t>
  </si>
  <si>
    <t>ремонт кровельного покрытия над кв. 17,19,20,80</t>
  </si>
  <si>
    <t>утепление стен кв 41</t>
  </si>
  <si>
    <t xml:space="preserve">ремонт теплового узла </t>
  </si>
  <si>
    <t>ремонт отмостки, выхода из подъезда №1-3</t>
  </si>
  <si>
    <t>замена стояка канализации в кв 14,18,19</t>
  </si>
  <si>
    <t>ремонт кровли над кв 19</t>
  </si>
  <si>
    <t>ул. Мяги д. 17</t>
  </si>
  <si>
    <t>Отчет по текущему ремонту с 01.12.2024 по 31.12.2024 гг.</t>
  </si>
  <si>
    <t>ул. Мяги д. 15 А</t>
  </si>
  <si>
    <t>замена блока питания 12 В</t>
  </si>
  <si>
    <t>ул. Мяги д.25</t>
  </si>
  <si>
    <t>ул. Мориса Тореза д. 57</t>
  </si>
  <si>
    <t>ул. Мориса Тореза д. 61</t>
  </si>
  <si>
    <t>ул. Гагарина д. 75</t>
  </si>
  <si>
    <t>Отчет по текущему ремонту с 01.09.2024 г. по 31.12.2024 гг.</t>
  </si>
  <si>
    <t>Ремонт теплоузла</t>
  </si>
  <si>
    <t>Ремонт центрального отопления в кв. 2,9,нежилое помещение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</si>
</sst>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7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11"/>
      <name val="Calibri"/>
      <family val="2"/>
      <charset val="204"/>
    </font>
    <font>
      <sz val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1" fillId="2" borderId="0" xfId="0" applyNumberFormat="1" applyFont="1" applyFill="1" applyBorder="1" applyAlignment="1"/>
    <xf numFmtId="0" fontId="2" fillId="2" borderId="0" xfId="0" applyNumberFormat="1" applyFont="1" applyFill="1" applyBorder="1" applyAlignment="1"/>
    <xf numFmtId="0" fontId="1" fillId="2" borderId="0" xfId="0" applyNumberFormat="1" applyFont="1" applyFill="1" applyBorder="1" applyAlignment="1" applyProtection="1">
      <alignment horizontal="center" vertical="top" wrapText="1"/>
    </xf>
    <xf numFmtId="0" fontId="1" fillId="2" borderId="0" xfId="0" applyNumberFormat="1" applyFont="1" applyFill="1" applyBorder="1" applyAlignment="1" applyProtection="1">
      <alignment horizontal="left" vertical="top" wrapText="1"/>
      <protection locked="0"/>
    </xf>
    <xf numFmtId="0" fontId="1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/>
    </xf>
    <xf numFmtId="4" fontId="1" fillId="2" borderId="2" xfId="0" applyNumberFormat="1" applyFont="1" applyFill="1" applyBorder="1" applyAlignment="1">
      <alignment horizont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" fontId="1" fillId="2" borderId="2" xfId="0" applyNumberFormat="1" applyFont="1" applyFill="1" applyBorder="1" applyAlignment="1" applyProtection="1">
      <alignment horizontal="center" vertical="center" wrapText="1"/>
    </xf>
    <xf numFmtId="164" fontId="1" fillId="2" borderId="2" xfId="0" applyNumberFormat="1" applyFont="1" applyFill="1" applyBorder="1" applyAlignment="1">
      <alignment horizontal="center"/>
    </xf>
    <xf numFmtId="4" fontId="1" fillId="2" borderId="3" xfId="0" applyNumberFormat="1" applyFont="1" applyFill="1" applyBorder="1" applyAlignment="1">
      <alignment horizontal="center" vertical="center" wrapText="1"/>
    </xf>
    <xf numFmtId="4" fontId="1" fillId="2" borderId="0" xfId="0" applyNumberFormat="1" applyFont="1" applyFill="1" applyBorder="1" applyAlignment="1"/>
    <xf numFmtId="4" fontId="3" fillId="2" borderId="0" xfId="0" applyNumberFormat="1" applyFont="1" applyFill="1" applyBorder="1" applyAlignment="1"/>
    <xf numFmtId="164" fontId="3" fillId="2" borderId="0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 applyProtection="1">
      <alignment horizontal="center" vertical="center" wrapText="1"/>
    </xf>
    <xf numFmtId="4" fontId="1" fillId="2" borderId="5" xfId="0" applyNumberFormat="1" applyFont="1" applyFill="1" applyBorder="1" applyAlignment="1" applyProtection="1">
      <alignment horizontal="center" vertical="center" wrapText="1"/>
    </xf>
    <xf numFmtId="4" fontId="1" fillId="2" borderId="6" xfId="0" applyNumberFormat="1" applyFont="1" applyFill="1" applyBorder="1" applyAlignment="1">
      <alignment horizontal="center" vertical="center" wrapText="1"/>
    </xf>
    <xf numFmtId="10" fontId="1" fillId="2" borderId="0" xfId="0" applyNumberFormat="1" applyFont="1" applyFill="1" applyBorder="1" applyAlignment="1"/>
    <xf numFmtId="0" fontId="1" fillId="2" borderId="0" xfId="0" applyNumberFormat="1" applyFont="1" applyFill="1" applyBorder="1" applyAlignment="1">
      <alignment horizontal="center"/>
    </xf>
    <xf numFmtId="4" fontId="1" fillId="2" borderId="4" xfId="0" applyNumberFormat="1" applyFont="1" applyFill="1" applyBorder="1" applyAlignment="1">
      <alignment horizontal="center"/>
    </xf>
    <xf numFmtId="4" fontId="6" fillId="2" borderId="0" xfId="0" applyNumberFormat="1" applyFont="1" applyFill="1" applyBorder="1"/>
    <xf numFmtId="0" fontId="1" fillId="2" borderId="7" xfId="0" applyFont="1" applyFill="1" applyBorder="1" applyAlignment="1">
      <alignment horizontal="center" vertical="center" wrapText="1"/>
    </xf>
    <xf numFmtId="4" fontId="2" fillId="2" borderId="0" xfId="0" applyNumberFormat="1" applyFont="1" applyFill="1" applyBorder="1" applyAlignment="1"/>
    <xf numFmtId="0" fontId="6" fillId="2" borderId="0" xfId="0" applyFont="1" applyFill="1" applyBorder="1"/>
    <xf numFmtId="4" fontId="4" fillId="2" borderId="0" xfId="0" applyNumberFormat="1" applyFont="1" applyFill="1" applyBorder="1"/>
    <xf numFmtId="0" fontId="1" fillId="2" borderId="0" xfId="0" applyNumberFormat="1" applyFont="1" applyFill="1" applyBorder="1" applyAlignment="1">
      <alignment horizontal="right"/>
    </xf>
    <xf numFmtId="0" fontId="4" fillId="2" borderId="0" xfId="0" applyFont="1" applyFill="1" applyBorder="1"/>
    <xf numFmtId="0" fontId="1" fillId="2" borderId="2" xfId="0" applyFont="1" applyFill="1" applyBorder="1" applyAlignment="1">
      <alignment horizontal="center" vertical="center" wrapText="1"/>
    </xf>
    <xf numFmtId="0" fontId="1" fillId="3" borderId="0" xfId="0" applyNumberFormat="1" applyFont="1" applyFill="1" applyBorder="1" applyAlignment="1"/>
    <xf numFmtId="0" fontId="2" fillId="3" borderId="0" xfId="0" applyNumberFormat="1" applyFont="1" applyFill="1" applyBorder="1" applyAlignment="1"/>
    <xf numFmtId="0" fontId="1" fillId="3" borderId="0" xfId="0" applyNumberFormat="1" applyFont="1" applyFill="1" applyBorder="1" applyAlignment="1" applyProtection="1">
      <alignment horizontal="center" vertical="top" wrapText="1"/>
    </xf>
    <xf numFmtId="0" fontId="1" fillId="3" borderId="0" xfId="0" applyNumberFormat="1" applyFont="1" applyFill="1" applyBorder="1" applyAlignment="1" applyProtection="1">
      <alignment horizontal="left" vertical="top" wrapText="1"/>
      <protection locked="0"/>
    </xf>
    <xf numFmtId="0" fontId="1" fillId="3" borderId="0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3" borderId="0" xfId="0" applyNumberFormat="1" applyFont="1" applyFill="1" applyBorder="1" applyAlignment="1">
      <alignment horizontal="center" vertical="center"/>
    </xf>
    <xf numFmtId="4" fontId="1" fillId="3" borderId="2" xfId="0" applyNumberFormat="1" applyFont="1" applyFill="1" applyBorder="1" applyAlignment="1">
      <alignment horizontal="center"/>
    </xf>
    <xf numFmtId="4" fontId="1" fillId="3" borderId="4" xfId="0" applyNumberFormat="1" applyFont="1" applyFill="1" applyBorder="1" applyAlignment="1">
      <alignment horizontal="center"/>
    </xf>
    <xf numFmtId="4" fontId="1" fillId="3" borderId="4" xfId="0" applyNumberFormat="1" applyFont="1" applyFill="1" applyBorder="1" applyAlignment="1" applyProtection="1">
      <alignment horizontal="center" vertical="center" wrapText="1"/>
    </xf>
    <xf numFmtId="4" fontId="1" fillId="3" borderId="2" xfId="0" applyNumberFormat="1" applyFont="1" applyFill="1" applyBorder="1" applyAlignment="1" applyProtection="1">
      <alignment horizontal="center" vertical="center" wrapText="1"/>
    </xf>
    <xf numFmtId="164" fontId="1" fillId="3" borderId="2" xfId="0" applyNumberFormat="1" applyFont="1" applyFill="1" applyBorder="1" applyAlignment="1">
      <alignment horizontal="center"/>
    </xf>
    <xf numFmtId="4" fontId="1" fillId="3" borderId="3" xfId="0" applyNumberFormat="1" applyFont="1" applyFill="1" applyBorder="1" applyAlignment="1">
      <alignment horizontal="center" vertical="center" wrapText="1"/>
    </xf>
    <xf numFmtId="4" fontId="1" fillId="3" borderId="0" xfId="0" applyNumberFormat="1" applyFont="1" applyFill="1" applyBorder="1" applyAlignment="1"/>
    <xf numFmtId="4" fontId="3" fillId="3" borderId="0" xfId="0" applyNumberFormat="1" applyFont="1" applyFill="1" applyBorder="1" applyAlignment="1"/>
    <xf numFmtId="164" fontId="3" fillId="3" borderId="0" xfId="0" applyNumberFormat="1" applyFont="1" applyFill="1" applyBorder="1" applyAlignment="1">
      <alignment horizontal="center"/>
    </xf>
    <xf numFmtId="4" fontId="2" fillId="3" borderId="0" xfId="0" applyNumberFormat="1" applyFont="1" applyFill="1" applyBorder="1" applyAlignment="1"/>
    <xf numFmtId="0" fontId="1" fillId="3" borderId="3" xfId="0" applyNumberFormat="1" applyFont="1" applyFill="1" applyBorder="1" applyAlignment="1" applyProtection="1">
      <alignment horizontal="center" vertical="center" wrapText="1"/>
    </xf>
    <xf numFmtId="4" fontId="1" fillId="3" borderId="5" xfId="0" applyNumberFormat="1" applyFont="1" applyFill="1" applyBorder="1" applyAlignment="1" applyProtection="1">
      <alignment horizontal="center" vertical="center" wrapText="1"/>
    </xf>
    <xf numFmtId="4" fontId="1" fillId="3" borderId="6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/>
    <xf numFmtId="10" fontId="1" fillId="3" borderId="0" xfId="0" applyNumberFormat="1" applyFont="1" applyFill="1" applyBorder="1" applyAlignment="1"/>
    <xf numFmtId="0" fontId="1" fillId="3" borderId="0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top" wrapText="1"/>
    </xf>
    <xf numFmtId="0" fontId="1" fillId="2" borderId="0" xfId="0" applyNumberFormat="1" applyFont="1" applyFill="1" applyBorder="1" applyAlignment="1">
      <alignment horizontal="center"/>
    </xf>
    <xf numFmtId="4" fontId="1" fillId="2" borderId="7" xfId="0" applyNumberFormat="1" applyFont="1" applyFill="1" applyBorder="1" applyAlignment="1" applyProtection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4" fontId="2" fillId="2" borderId="16" xfId="0" applyNumberFormat="1" applyFont="1" applyFill="1" applyBorder="1" applyAlignment="1" applyProtection="1">
      <alignment horizontal="center" vertical="center" wrapText="1"/>
    </xf>
    <xf numFmtId="4" fontId="2" fillId="2" borderId="13" xfId="0" applyNumberFormat="1" applyFont="1" applyFill="1" applyBorder="1" applyAlignment="1" applyProtection="1">
      <alignment horizontal="center" vertical="center" wrapText="1"/>
    </xf>
    <xf numFmtId="4" fontId="2" fillId="2" borderId="17" xfId="0" applyNumberFormat="1" applyFont="1" applyFill="1" applyBorder="1" applyAlignment="1" applyProtection="1">
      <alignment horizontal="center" vertical="center" wrapText="1"/>
    </xf>
    <xf numFmtId="4" fontId="1" fillId="2" borderId="12" xfId="0" applyNumberFormat="1" applyFont="1" applyFill="1" applyBorder="1" applyAlignment="1" applyProtection="1">
      <alignment horizontal="center" vertical="center" wrapText="1"/>
    </xf>
    <xf numFmtId="4" fontId="1" fillId="2" borderId="13" xfId="0" applyNumberFormat="1" applyFont="1" applyFill="1" applyBorder="1" applyAlignment="1" applyProtection="1">
      <alignment horizontal="center" vertical="center" wrapText="1"/>
    </xf>
    <xf numFmtId="4" fontId="1" fillId="2" borderId="16" xfId="0" applyNumberFormat="1" applyFont="1" applyFill="1" applyBorder="1" applyAlignment="1" applyProtection="1">
      <alignment horizontal="center" vertical="center" wrapText="1"/>
    </xf>
    <xf numFmtId="4" fontId="2" fillId="2" borderId="12" xfId="0" applyNumberFormat="1" applyFont="1" applyFill="1" applyBorder="1" applyAlignment="1" applyProtection="1">
      <alignment horizontal="center" vertical="center" wrapText="1"/>
    </xf>
    <xf numFmtId="4" fontId="2" fillId="2" borderId="7" xfId="0" applyNumberFormat="1" applyFont="1" applyFill="1" applyBorder="1" applyAlignment="1" applyProtection="1">
      <alignment horizontal="center" vertical="center" wrapText="1"/>
    </xf>
    <xf numFmtId="4" fontId="2" fillId="2" borderId="14" xfId="0" applyNumberFormat="1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vertical="top" wrapText="1"/>
    </xf>
    <xf numFmtId="0" fontId="1" fillId="2" borderId="18" xfId="0" applyNumberFormat="1" applyFont="1" applyFill="1" applyBorder="1" applyAlignment="1" applyProtection="1">
      <alignment horizontal="center" vertical="top" wrapText="1"/>
    </xf>
    <xf numFmtId="0" fontId="1" fillId="2" borderId="19" xfId="0" applyNumberFormat="1" applyFont="1" applyFill="1" applyBorder="1" applyAlignment="1" applyProtection="1">
      <alignment horizontal="center" vertical="top" wrapText="1"/>
    </xf>
    <xf numFmtId="0" fontId="1" fillId="2" borderId="3" xfId="0" applyNumberFormat="1" applyFont="1" applyFill="1" applyBorder="1" applyAlignment="1" applyProtection="1">
      <alignment horizontal="center" vertical="top" wrapText="1"/>
    </xf>
    <xf numFmtId="0" fontId="1" fillId="2" borderId="9" xfId="0" applyNumberFormat="1" applyFont="1" applyFill="1" applyBorder="1" applyAlignment="1" applyProtection="1">
      <alignment horizontal="center" vertical="top" wrapText="1"/>
    </xf>
    <xf numFmtId="0" fontId="1" fillId="2" borderId="10" xfId="0" applyNumberFormat="1" applyFont="1" applyFill="1" applyBorder="1" applyAlignment="1" applyProtection="1">
      <alignment horizontal="center" vertical="top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11" xfId="0" applyNumberFormat="1" applyFont="1" applyFill="1" applyBorder="1" applyAlignment="1" applyProtection="1">
      <alignment horizontal="center" vertical="center" wrapText="1"/>
    </xf>
    <xf numFmtId="0" fontId="1" fillId="2" borderId="21" xfId="0" applyNumberFormat="1" applyFont="1" applyFill="1" applyBorder="1" applyAlignment="1" applyProtection="1">
      <alignment horizontal="center" vertical="center" wrapText="1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left"/>
    </xf>
    <xf numFmtId="0" fontId="1" fillId="2" borderId="22" xfId="0" applyNumberFormat="1" applyFont="1" applyFill="1" applyBorder="1" applyAlignment="1">
      <alignment horizontal="center" wrapText="1"/>
    </xf>
    <xf numFmtId="0" fontId="1" fillId="2" borderId="23" xfId="0" applyNumberFormat="1" applyFont="1" applyFill="1" applyBorder="1" applyAlignment="1">
      <alignment horizontal="center" wrapText="1"/>
    </xf>
    <xf numFmtId="0" fontId="1" fillId="2" borderId="24" xfId="0" applyNumberFormat="1" applyFont="1" applyFill="1" applyBorder="1" applyAlignment="1">
      <alignment horizontal="center" wrapText="1"/>
    </xf>
    <xf numFmtId="4" fontId="1" fillId="2" borderId="25" xfId="0" applyNumberFormat="1" applyFont="1" applyFill="1" applyBorder="1" applyAlignment="1">
      <alignment horizontal="center"/>
    </xf>
    <xf numFmtId="4" fontId="1" fillId="2" borderId="23" xfId="0" applyNumberFormat="1" applyFont="1" applyFill="1" applyBorder="1" applyAlignment="1">
      <alignment horizontal="center"/>
    </xf>
    <xf numFmtId="4" fontId="1" fillId="2" borderId="26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  <xf numFmtId="4" fontId="1" fillId="2" borderId="1" xfId="0" applyNumberFormat="1" applyFont="1" applyFill="1" applyBorder="1" applyAlignment="1" applyProtection="1">
      <alignment horizontal="center" vertical="center" wrapText="1"/>
    </xf>
    <xf numFmtId="4" fontId="1" fillId="2" borderId="3" xfId="0" applyNumberFormat="1" applyFont="1" applyFill="1" applyBorder="1" applyAlignment="1" applyProtection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/>
    </xf>
    <xf numFmtId="0" fontId="2" fillId="2" borderId="16" xfId="0" applyNumberFormat="1" applyFont="1" applyFill="1" applyBorder="1" applyAlignment="1">
      <alignment horizontal="center"/>
    </xf>
    <xf numFmtId="0" fontId="2" fillId="2" borderId="13" xfId="0" applyNumberFormat="1" applyFont="1" applyFill="1" applyBorder="1" applyAlignment="1">
      <alignment horizontal="center"/>
    </xf>
    <xf numFmtId="0" fontId="2" fillId="2" borderId="17" xfId="0" applyNumberFormat="1" applyFont="1" applyFill="1" applyBorder="1" applyAlignment="1">
      <alignment horizontal="center"/>
    </xf>
    <xf numFmtId="0" fontId="1" fillId="2" borderId="0" xfId="0" applyNumberFormat="1" applyFont="1" applyFill="1" applyBorder="1" applyAlignment="1">
      <alignment horizontal="center"/>
    </xf>
    <xf numFmtId="4" fontId="2" fillId="0" borderId="12" xfId="0" applyNumberFormat="1" applyFont="1" applyFill="1" applyBorder="1" applyAlignment="1" applyProtection="1">
      <alignment horizontal="center" vertical="center" wrapText="1"/>
    </xf>
    <xf numFmtId="4" fontId="2" fillId="0" borderId="7" xfId="0" applyNumberFormat="1" applyFont="1" applyFill="1" applyBorder="1" applyAlignment="1" applyProtection="1">
      <alignment horizontal="center" vertical="center" wrapText="1"/>
    </xf>
    <xf numFmtId="4" fontId="2" fillId="0" borderId="14" xfId="0" applyNumberFormat="1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center" vertical="center" wrapText="1"/>
    </xf>
    <xf numFmtId="4" fontId="1" fillId="3" borderId="3" xfId="0" applyNumberFormat="1" applyFont="1" applyFill="1" applyBorder="1" applyAlignment="1" applyProtection="1">
      <alignment horizontal="center" vertical="center" wrapText="1"/>
    </xf>
    <xf numFmtId="0" fontId="1" fillId="3" borderId="0" xfId="0" applyNumberFormat="1" applyFont="1" applyFill="1" applyBorder="1" applyAlignment="1">
      <alignment horizontal="left"/>
    </xf>
    <xf numFmtId="0" fontId="1" fillId="3" borderId="0" xfId="0" applyNumberFormat="1" applyFont="1" applyFill="1" applyBorder="1" applyAlignment="1" applyProtection="1">
      <alignment horizontal="center" vertical="top" wrapText="1"/>
    </xf>
    <xf numFmtId="0" fontId="1" fillId="3" borderId="1" xfId="0" applyNumberFormat="1" applyFont="1" applyFill="1" applyBorder="1" applyAlignment="1" applyProtection="1">
      <alignment horizontal="center" vertical="top" wrapText="1"/>
    </xf>
    <xf numFmtId="0" fontId="1" fillId="3" borderId="19" xfId="0" applyNumberFormat="1" applyFont="1" applyFill="1" applyBorder="1" applyAlignment="1" applyProtection="1">
      <alignment horizontal="center" vertical="top" wrapText="1"/>
    </xf>
    <xf numFmtId="0" fontId="1" fillId="3" borderId="3" xfId="0" applyNumberFormat="1" applyFont="1" applyFill="1" applyBorder="1" applyAlignment="1" applyProtection="1">
      <alignment horizontal="center" vertical="top" wrapText="1"/>
    </xf>
    <xf numFmtId="0" fontId="1" fillId="3" borderId="9" xfId="0" applyNumberFormat="1" applyFont="1" applyFill="1" applyBorder="1" applyAlignment="1" applyProtection="1">
      <alignment horizontal="center" vertical="top" wrapText="1"/>
    </xf>
    <xf numFmtId="0" fontId="1" fillId="3" borderId="18" xfId="0" applyNumberFormat="1" applyFont="1" applyFill="1" applyBorder="1" applyAlignment="1" applyProtection="1">
      <alignment horizontal="center" vertical="top" wrapText="1"/>
    </xf>
    <xf numFmtId="0" fontId="1" fillId="3" borderId="10" xfId="0" applyNumberFormat="1" applyFont="1" applyFill="1" applyBorder="1" applyAlignment="1" applyProtection="1">
      <alignment horizontal="center" vertical="top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11" xfId="0" applyNumberFormat="1" applyFont="1" applyFill="1" applyBorder="1" applyAlignment="1" applyProtection="1">
      <alignment horizontal="center" vertical="center" wrapText="1"/>
    </xf>
    <xf numFmtId="0" fontId="1" fillId="3" borderId="21" xfId="0" applyNumberFormat="1" applyFont="1" applyFill="1" applyBorder="1" applyAlignment="1" applyProtection="1">
      <alignment horizontal="center" vertical="center" wrapText="1"/>
    </xf>
    <xf numFmtId="0" fontId="1" fillId="3" borderId="20" xfId="0" applyNumberFormat="1" applyFont="1" applyFill="1" applyBorder="1" applyAlignment="1" applyProtection="1">
      <alignment horizontal="center" vertical="center" wrapText="1"/>
    </xf>
    <xf numFmtId="0" fontId="1" fillId="3" borderId="22" xfId="0" applyNumberFormat="1" applyFont="1" applyFill="1" applyBorder="1" applyAlignment="1">
      <alignment horizontal="center" wrapText="1"/>
    </xf>
    <xf numFmtId="0" fontId="1" fillId="3" borderId="23" xfId="0" applyNumberFormat="1" applyFont="1" applyFill="1" applyBorder="1" applyAlignment="1">
      <alignment horizontal="center" wrapText="1"/>
    </xf>
    <xf numFmtId="0" fontId="1" fillId="3" borderId="24" xfId="0" applyNumberFormat="1" applyFont="1" applyFill="1" applyBorder="1" applyAlignment="1">
      <alignment horizontal="center" wrapText="1"/>
    </xf>
    <xf numFmtId="4" fontId="1" fillId="3" borderId="25" xfId="0" applyNumberFormat="1" applyFont="1" applyFill="1" applyBorder="1" applyAlignment="1">
      <alignment horizontal="center"/>
    </xf>
    <xf numFmtId="4" fontId="1" fillId="3" borderId="23" xfId="0" applyNumberFormat="1" applyFont="1" applyFill="1" applyBorder="1" applyAlignment="1">
      <alignment horizontal="center"/>
    </xf>
    <xf numFmtId="4" fontId="1" fillId="3" borderId="26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3" xfId="0" applyNumberFormat="1" applyFont="1" applyFill="1" applyBorder="1" applyAlignment="1" applyProtection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4" fontId="1" fillId="3" borderId="7" xfId="0" applyNumberFormat="1" applyFont="1" applyFill="1" applyBorder="1" applyAlignment="1" applyProtection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4" fontId="2" fillId="3" borderId="16" xfId="0" applyNumberFormat="1" applyFont="1" applyFill="1" applyBorder="1" applyAlignment="1" applyProtection="1">
      <alignment horizontal="center" vertical="center" wrapText="1"/>
    </xf>
    <xf numFmtId="4" fontId="2" fillId="3" borderId="13" xfId="0" applyNumberFormat="1" applyFont="1" applyFill="1" applyBorder="1" applyAlignment="1" applyProtection="1">
      <alignment horizontal="center" vertical="center" wrapText="1"/>
    </xf>
    <xf numFmtId="4" fontId="2" fillId="3" borderId="17" xfId="0" applyNumberFormat="1" applyFont="1" applyFill="1" applyBorder="1" applyAlignment="1" applyProtection="1">
      <alignment horizontal="center" vertical="center" wrapText="1"/>
    </xf>
    <xf numFmtId="4" fontId="1" fillId="3" borderId="12" xfId="0" applyNumberFormat="1" applyFont="1" applyFill="1" applyBorder="1" applyAlignment="1" applyProtection="1">
      <alignment horizontal="center" vertical="center" wrapText="1"/>
    </xf>
    <xf numFmtId="4" fontId="1" fillId="3" borderId="13" xfId="0" applyNumberFormat="1" applyFont="1" applyFill="1" applyBorder="1" applyAlignment="1" applyProtection="1">
      <alignment horizontal="center" vertical="center" wrapText="1"/>
    </xf>
    <xf numFmtId="4" fontId="1" fillId="3" borderId="16" xfId="0" applyNumberFormat="1" applyFont="1" applyFill="1" applyBorder="1" applyAlignment="1" applyProtection="1">
      <alignment horizontal="center" vertical="center" wrapText="1"/>
    </xf>
    <xf numFmtId="4" fontId="2" fillId="3" borderId="12" xfId="0" applyNumberFormat="1" applyFont="1" applyFill="1" applyBorder="1" applyAlignment="1" applyProtection="1">
      <alignment horizontal="center" vertical="center" wrapText="1"/>
    </xf>
    <xf numFmtId="4" fontId="2" fillId="3" borderId="7" xfId="0" applyNumberFormat="1" applyFont="1" applyFill="1" applyBorder="1" applyAlignment="1" applyProtection="1">
      <alignment horizontal="center" vertical="center" wrapText="1"/>
    </xf>
    <xf numFmtId="4" fontId="2" fillId="3" borderId="14" xfId="0" applyNumberFormat="1" applyFont="1" applyFill="1" applyBorder="1" applyAlignment="1" applyProtection="1">
      <alignment horizontal="center" vertical="center" wrapText="1"/>
    </xf>
    <xf numFmtId="4" fontId="1" fillId="0" borderId="7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"/>
  <sheetViews>
    <sheetView workbookViewId="0">
      <selection activeCell="H1" sqref="H1:I65536"/>
    </sheetView>
  </sheetViews>
  <sheetFormatPr defaultColWidth="29.28515625" defaultRowHeight="18.75" x14ac:dyDescent="0.3"/>
  <cols>
    <col min="1" max="1" width="2.140625" style="2" customWidth="1"/>
    <col min="2" max="2" width="28.28515625" style="2" customWidth="1"/>
    <col min="3" max="3" width="24.5703125" style="2" customWidth="1"/>
    <col min="4" max="4" width="18.42578125" style="2" customWidth="1"/>
    <col min="5" max="5" width="22.28515625" style="2" customWidth="1"/>
    <col min="6" max="6" width="21.7109375" style="2" customWidth="1"/>
    <col min="7" max="7" width="24.42578125" style="2" customWidth="1"/>
    <col min="8" max="16384" width="29.28515625" style="2"/>
  </cols>
  <sheetData>
    <row r="1" spans="1:7" x14ac:dyDescent="0.3">
      <c r="A1" s="1"/>
      <c r="B1" s="73" t="s">
        <v>13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5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25" t="s">
        <v>49</v>
      </c>
      <c r="D4" s="18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167531.49</v>
      </c>
      <c r="C5" s="23">
        <v>42067.81</v>
      </c>
      <c r="D5" s="11">
        <v>340959.78</v>
      </c>
      <c r="E5" s="12">
        <v>331887.56</v>
      </c>
      <c r="F5" s="13">
        <v>9900</v>
      </c>
      <c r="G5" s="14">
        <f>D5-E5+C5</f>
        <v>51140.030000000028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61</v>
      </c>
      <c r="C10" s="62"/>
      <c r="D10" s="87"/>
      <c r="E10" s="69">
        <v>172926.11</v>
      </c>
      <c r="F10" s="70"/>
      <c r="G10" s="71"/>
    </row>
    <row r="11" spans="1:7" x14ac:dyDescent="0.3">
      <c r="A11" s="1"/>
      <c r="B11" s="61" t="s">
        <v>62</v>
      </c>
      <c r="C11" s="62"/>
      <c r="D11" s="62"/>
      <c r="E11" s="70">
        <v>16023.56</v>
      </c>
      <c r="F11" s="70"/>
      <c r="G11" s="70"/>
    </row>
    <row r="12" spans="1:7" x14ac:dyDescent="0.3">
      <c r="A12" s="1"/>
      <c r="B12" s="61" t="s">
        <v>64</v>
      </c>
      <c r="C12" s="62"/>
      <c r="D12" s="72"/>
      <c r="E12" s="63">
        <v>7000</v>
      </c>
      <c r="F12" s="64"/>
      <c r="G12" s="65"/>
    </row>
    <row r="13" spans="1:7" x14ac:dyDescent="0.3">
      <c r="A13" s="1"/>
      <c r="B13" s="61" t="s">
        <v>63</v>
      </c>
      <c r="C13" s="62"/>
      <c r="D13" s="62"/>
      <c r="E13" s="63">
        <v>34351.089999999997</v>
      </c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E10+E11+E12+E13</f>
        <v>230300.75999999998</v>
      </c>
      <c r="F14" s="60"/>
      <c r="G14" s="60"/>
    </row>
    <row r="15" spans="1:7" ht="40.5" customHeight="1" thickBot="1" x14ac:dyDescent="0.35">
      <c r="A15" s="1"/>
      <c r="B15" s="89" t="s">
        <v>55</v>
      </c>
      <c r="C15" s="90"/>
      <c r="D15" s="91"/>
      <c r="E15" s="92">
        <f>B5+E5+F5-E14</f>
        <v>279018.29000000004</v>
      </c>
      <c r="F15" s="93"/>
      <c r="G15" s="94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3523</v>
      </c>
      <c r="C19" s="19"/>
      <c r="D19" s="97">
        <f>B19*6.81*12</f>
        <v>287899.55999999994</v>
      </c>
      <c r="E19" s="98"/>
      <c r="F19" s="12"/>
      <c r="G19" s="20"/>
    </row>
    <row r="20" spans="1:7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2">
    <mergeCell ref="B22:D22"/>
    <mergeCell ref="B15:D15"/>
    <mergeCell ref="E15:G15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E14:G14"/>
    <mergeCell ref="B13:D13"/>
    <mergeCell ref="E13:G13"/>
    <mergeCell ref="B14:D14"/>
    <mergeCell ref="E10:G10"/>
    <mergeCell ref="B11:D11"/>
    <mergeCell ref="E11:G11"/>
    <mergeCell ref="B12:D12"/>
    <mergeCell ref="E12:G12"/>
    <mergeCell ref="B10:D10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8"/>
  <sheetViews>
    <sheetView workbookViewId="0">
      <selection activeCell="G6" sqref="G6"/>
    </sheetView>
  </sheetViews>
  <sheetFormatPr defaultColWidth="26.7109375" defaultRowHeight="18.75" x14ac:dyDescent="0.3"/>
  <cols>
    <col min="1" max="1" width="2.7109375" style="2" customWidth="1"/>
    <col min="2" max="3" width="26.7109375" style="2"/>
    <col min="4" max="4" width="18" style="2" customWidth="1"/>
    <col min="5" max="5" width="22.28515625" style="2" customWidth="1"/>
    <col min="6" max="6" width="23" style="2" customWidth="1"/>
    <col min="7" max="7" width="24" style="2" customWidth="1"/>
    <col min="8" max="16384" width="26.7109375" style="2"/>
  </cols>
  <sheetData>
    <row r="1" spans="1:7" x14ac:dyDescent="0.3">
      <c r="A1" s="1" t="s">
        <v>12</v>
      </c>
      <c r="B1" s="73" t="s">
        <v>14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5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25" t="s">
        <v>49</v>
      </c>
      <c r="D4" s="18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501429.87</v>
      </c>
      <c r="C5" s="23">
        <v>127322.4</v>
      </c>
      <c r="D5" s="11">
        <v>396524.58</v>
      </c>
      <c r="E5" s="12">
        <v>383708.66</v>
      </c>
      <c r="F5" s="13">
        <v>5150</v>
      </c>
      <c r="G5" s="14">
        <f>C5+D5-E5</f>
        <v>140138.32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65</v>
      </c>
      <c r="C10" s="62"/>
      <c r="D10" s="87"/>
      <c r="E10" s="69">
        <v>293980.08</v>
      </c>
      <c r="F10" s="70"/>
      <c r="G10" s="71"/>
    </row>
    <row r="11" spans="1:7" x14ac:dyDescent="0.3">
      <c r="A11" s="1"/>
      <c r="B11" s="61" t="s">
        <v>66</v>
      </c>
      <c r="C11" s="62"/>
      <c r="D11" s="62"/>
      <c r="E11" s="70">
        <v>311109.12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605089.19999999995</v>
      </c>
      <c r="F13" s="60"/>
      <c r="G13" s="60"/>
    </row>
    <row r="14" spans="1:7" ht="38.25" customHeight="1" thickBot="1" x14ac:dyDescent="0.35">
      <c r="A14" s="1"/>
      <c r="B14" s="89" t="s">
        <v>55</v>
      </c>
      <c r="C14" s="90"/>
      <c r="D14" s="91"/>
      <c r="E14" s="92">
        <f>B5+E5+F5-E13</f>
        <v>285199.33000000007</v>
      </c>
      <c r="F14" s="93"/>
      <c r="G14" s="94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3952.1</v>
      </c>
      <c r="C19" s="19"/>
      <c r="D19" s="97">
        <f>B19*6.81*12</f>
        <v>322965.61199999996</v>
      </c>
      <c r="E19" s="98"/>
      <c r="F19" s="12"/>
      <c r="G19" s="20"/>
    </row>
    <row r="20" spans="1:7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8"/>
  <sheetViews>
    <sheetView workbookViewId="0">
      <selection activeCell="G5" sqref="G5"/>
    </sheetView>
  </sheetViews>
  <sheetFormatPr defaultColWidth="29.28515625" defaultRowHeight="18.75" x14ac:dyDescent="0.3"/>
  <cols>
    <col min="1" max="1" width="2.140625" style="2" customWidth="1"/>
    <col min="2" max="2" width="29.28515625" style="2"/>
    <col min="3" max="3" width="24.42578125" style="2" customWidth="1"/>
    <col min="4" max="4" width="17" style="2" customWidth="1"/>
    <col min="5" max="5" width="23" style="2" customWidth="1"/>
    <col min="6" max="6" width="20.7109375" style="2" customWidth="1"/>
    <col min="7" max="7" width="23.85546875" style="2" customWidth="1"/>
    <col min="8" max="16384" width="29.28515625" style="2"/>
  </cols>
  <sheetData>
    <row r="1" spans="1:7" x14ac:dyDescent="0.3">
      <c r="A1" s="1" t="s">
        <v>12</v>
      </c>
      <c r="B1" s="73" t="s">
        <v>15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205397.92</v>
      </c>
      <c r="C5" s="23">
        <v>121902.54</v>
      </c>
      <c r="D5" s="11">
        <v>352172.28</v>
      </c>
      <c r="E5" s="12">
        <v>334020.84999999998</v>
      </c>
      <c r="F5" s="13">
        <v>10060</v>
      </c>
      <c r="G5" s="14">
        <f>D5-E5+C5</f>
        <v>140053.97000000003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67</v>
      </c>
      <c r="C10" s="62"/>
      <c r="D10" s="87"/>
      <c r="E10" s="69">
        <v>29232.06</v>
      </c>
      <c r="F10" s="70"/>
      <c r="G10" s="71"/>
    </row>
    <row r="11" spans="1:7" x14ac:dyDescent="0.3">
      <c r="A11" s="1"/>
      <c r="B11" s="61" t="s">
        <v>68</v>
      </c>
      <c r="C11" s="62"/>
      <c r="D11" s="62"/>
      <c r="E11" s="70">
        <v>183983.95</v>
      </c>
      <c r="F11" s="70"/>
      <c r="G11" s="70"/>
    </row>
    <row r="12" spans="1:7" x14ac:dyDescent="0.3">
      <c r="A12" s="1"/>
      <c r="B12" s="61" t="s">
        <v>70</v>
      </c>
      <c r="C12" s="62"/>
      <c r="D12" s="72"/>
      <c r="E12" s="63">
        <v>14310.8</v>
      </c>
      <c r="F12" s="64"/>
      <c r="G12" s="65"/>
    </row>
    <row r="13" spans="1:7" x14ac:dyDescent="0.3">
      <c r="A13" s="1"/>
      <c r="B13" s="61" t="s">
        <v>69</v>
      </c>
      <c r="C13" s="62"/>
      <c r="D13" s="62"/>
      <c r="E13" s="63">
        <v>51925.26</v>
      </c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E10+E11+E12+E13</f>
        <v>279452.07</v>
      </c>
      <c r="F14" s="60"/>
      <c r="G14" s="60"/>
    </row>
    <row r="15" spans="1:7" ht="37.5" customHeight="1" thickBot="1" x14ac:dyDescent="0.35">
      <c r="A15" s="1"/>
      <c r="B15" s="89" t="s">
        <v>55</v>
      </c>
      <c r="C15" s="90"/>
      <c r="D15" s="91"/>
      <c r="E15" s="92">
        <f>B5+E5+F5-E14</f>
        <v>270026.7</v>
      </c>
      <c r="F15" s="93"/>
      <c r="G15" s="94"/>
    </row>
    <row r="16" spans="1:7" x14ac:dyDescent="0.3">
      <c r="A16" s="1"/>
      <c r="B16" s="1"/>
      <c r="C16" s="1"/>
      <c r="D16" s="1"/>
      <c r="E16" s="1"/>
      <c r="F16" s="1"/>
      <c r="G16" s="15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3632</v>
      </c>
      <c r="C19" s="19"/>
      <c r="D19" s="97">
        <f>B19*6.81*12</f>
        <v>296807.03999999998</v>
      </c>
      <c r="E19" s="98"/>
      <c r="F19" s="12"/>
      <c r="G19" s="20"/>
    </row>
    <row r="20" spans="1:7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2">
    <mergeCell ref="B22:D22"/>
    <mergeCell ref="B15:D15"/>
    <mergeCell ref="E15:G15"/>
    <mergeCell ref="B17:G17"/>
    <mergeCell ref="D18:E18"/>
    <mergeCell ref="D19:E19"/>
    <mergeCell ref="B21:D21"/>
    <mergeCell ref="B14:D14"/>
    <mergeCell ref="E14:G14"/>
    <mergeCell ref="B11:D11"/>
    <mergeCell ref="E11:G11"/>
    <mergeCell ref="B13:D13"/>
    <mergeCell ref="E13:G13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8"/>
  <sheetViews>
    <sheetView workbookViewId="0">
      <selection activeCell="J11" sqref="J11"/>
    </sheetView>
  </sheetViews>
  <sheetFormatPr defaultColWidth="29.28515625" defaultRowHeight="18.75" x14ac:dyDescent="0.3"/>
  <cols>
    <col min="1" max="1" width="2.5703125" style="2" customWidth="1"/>
    <col min="2" max="2" width="27" style="2" customWidth="1"/>
    <col min="3" max="3" width="25.42578125" style="2" customWidth="1"/>
    <col min="4" max="4" width="15.5703125" style="2" customWidth="1"/>
    <col min="5" max="5" width="21.5703125" style="2" customWidth="1"/>
    <col min="6" max="6" width="20.85546875" style="2" customWidth="1"/>
    <col min="7" max="7" width="23.140625" style="2" customWidth="1"/>
    <col min="8" max="16384" width="29.28515625" style="2"/>
  </cols>
  <sheetData>
    <row r="1" spans="1:7" x14ac:dyDescent="0.3">
      <c r="A1" s="1" t="s">
        <v>12</v>
      </c>
      <c r="B1" s="73" t="s">
        <v>16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-20596.080000000002</v>
      </c>
      <c r="C5" s="23">
        <v>36788.080000000002</v>
      </c>
      <c r="D5" s="11">
        <v>250377.54</v>
      </c>
      <c r="E5" s="12">
        <v>244528.48</v>
      </c>
      <c r="F5" s="13">
        <v>9920</v>
      </c>
      <c r="G5" s="14">
        <f>D5-E5+C5</f>
        <v>42637.14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71</v>
      </c>
      <c r="C10" s="62"/>
      <c r="D10" s="99"/>
      <c r="E10" s="70">
        <v>220467.54</v>
      </c>
      <c r="F10" s="70"/>
      <c r="G10" s="70"/>
    </row>
    <row r="11" spans="1:7" x14ac:dyDescent="0.3">
      <c r="A11" s="1"/>
      <c r="B11" s="70" t="s">
        <v>73</v>
      </c>
      <c r="C11" s="70"/>
      <c r="D11" s="63"/>
      <c r="E11" s="100">
        <v>31110.06</v>
      </c>
      <c r="F11" s="100"/>
      <c r="G11" s="100"/>
    </row>
    <row r="12" spans="1:7" x14ac:dyDescent="0.3">
      <c r="A12" s="1"/>
      <c r="B12" s="64" t="s">
        <v>74</v>
      </c>
      <c r="C12" s="64"/>
      <c r="D12" s="65"/>
      <c r="E12" s="101">
        <v>27567.040000000001</v>
      </c>
      <c r="F12" s="102"/>
      <c r="G12" s="103"/>
    </row>
    <row r="13" spans="1:7" x14ac:dyDescent="0.3">
      <c r="A13" s="1"/>
      <c r="B13" s="61" t="s">
        <v>72</v>
      </c>
      <c r="C13" s="62"/>
      <c r="D13" s="62"/>
      <c r="E13" s="70">
        <v>34351.089999999997</v>
      </c>
      <c r="F13" s="70"/>
      <c r="G13" s="70"/>
    </row>
    <row r="14" spans="1:7" x14ac:dyDescent="0.3">
      <c r="A14" s="1"/>
      <c r="B14" s="66" t="s">
        <v>7</v>
      </c>
      <c r="C14" s="67"/>
      <c r="D14" s="68"/>
      <c r="E14" s="60">
        <f>SUM(E10:E13)</f>
        <v>313495.73</v>
      </c>
      <c r="F14" s="60"/>
      <c r="G14" s="60"/>
    </row>
    <row r="15" spans="1:7" ht="37.5" customHeight="1" thickBot="1" x14ac:dyDescent="0.35">
      <c r="A15" s="1"/>
      <c r="B15" s="89" t="s">
        <v>55</v>
      </c>
      <c r="C15" s="90"/>
      <c r="D15" s="91"/>
      <c r="E15" s="92">
        <f>B5+E5+F5-E14</f>
        <v>-79643.329999999958</v>
      </c>
      <c r="F15" s="93"/>
      <c r="G15" s="94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2589.6999999999998</v>
      </c>
      <c r="C19" s="19"/>
      <c r="D19" s="97">
        <f>B19*6.81*12</f>
        <v>211630.28399999996</v>
      </c>
      <c r="E19" s="98"/>
      <c r="F19" s="12"/>
      <c r="G19" s="20"/>
    </row>
    <row r="20" spans="1:7" x14ac:dyDescent="0.3">
      <c r="A20" s="1"/>
      <c r="B20" s="1" t="s">
        <v>12</v>
      </c>
      <c r="C20" s="1"/>
      <c r="D20" s="1"/>
      <c r="E20" s="1"/>
      <c r="F20" s="28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29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2">
    <mergeCell ref="B22:D22"/>
    <mergeCell ref="B15:D15"/>
    <mergeCell ref="E15:G15"/>
    <mergeCell ref="B17:G17"/>
    <mergeCell ref="D18:E18"/>
    <mergeCell ref="D19:E19"/>
    <mergeCell ref="B21:D21"/>
    <mergeCell ref="B14:D14"/>
    <mergeCell ref="E14:G14"/>
    <mergeCell ref="B11:D11"/>
    <mergeCell ref="B13:D13"/>
    <mergeCell ref="E13:G13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7"/>
  <sheetViews>
    <sheetView workbookViewId="0">
      <selection activeCell="E22" sqref="E22"/>
    </sheetView>
  </sheetViews>
  <sheetFormatPr defaultColWidth="29.28515625" defaultRowHeight="18.75" x14ac:dyDescent="0.3"/>
  <cols>
    <col min="1" max="1" width="2.140625" style="2" customWidth="1"/>
    <col min="2" max="2" width="27.140625" style="2" customWidth="1"/>
    <col min="3" max="3" width="25.7109375" style="2" customWidth="1"/>
    <col min="4" max="4" width="18.7109375" style="2" customWidth="1"/>
    <col min="5" max="5" width="22.85546875" style="2" customWidth="1"/>
    <col min="6" max="6" width="21.28515625" style="2" customWidth="1"/>
    <col min="7" max="7" width="24.28515625" style="2" customWidth="1"/>
    <col min="8" max="16384" width="29.28515625" style="2"/>
  </cols>
  <sheetData>
    <row r="1" spans="1:7" x14ac:dyDescent="0.3">
      <c r="A1" s="1" t="s">
        <v>12</v>
      </c>
      <c r="B1" s="73" t="s">
        <v>17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-70564.95</v>
      </c>
      <c r="C5" s="23">
        <v>67374.66</v>
      </c>
      <c r="D5" s="11">
        <v>251178.41</v>
      </c>
      <c r="E5" s="12">
        <v>224306.31</v>
      </c>
      <c r="F5" s="13">
        <v>9800</v>
      </c>
      <c r="G5" s="14">
        <f>D5-E5+C5</f>
        <v>94246.760000000009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76</v>
      </c>
      <c r="C10" s="62"/>
      <c r="D10" s="87"/>
      <c r="E10" s="69">
        <v>1558.88</v>
      </c>
      <c r="F10" s="70"/>
      <c r="G10" s="71"/>
    </row>
    <row r="11" spans="1:7" x14ac:dyDescent="0.3">
      <c r="A11" s="1"/>
      <c r="B11" s="61" t="s">
        <v>63</v>
      </c>
      <c r="C11" s="62"/>
      <c r="D11" s="62"/>
      <c r="E11" s="70">
        <v>32337.09</v>
      </c>
      <c r="F11" s="70"/>
      <c r="G11" s="70"/>
    </row>
    <row r="12" spans="1:7" x14ac:dyDescent="0.3">
      <c r="A12" s="1"/>
      <c r="B12" s="61" t="s">
        <v>75</v>
      </c>
      <c r="C12" s="62"/>
      <c r="D12" s="62"/>
      <c r="E12" s="63">
        <v>177978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211873.97</v>
      </c>
      <c r="F13" s="60"/>
      <c r="G13" s="60"/>
    </row>
    <row r="14" spans="1:7" ht="37.5" customHeight="1" thickBot="1" x14ac:dyDescent="0.35">
      <c r="A14" s="1"/>
      <c r="B14" s="89" t="s">
        <v>55</v>
      </c>
      <c r="C14" s="90"/>
      <c r="D14" s="91"/>
      <c r="E14" s="92">
        <f>B5+E5+F5-E13</f>
        <v>-48332.610000000015</v>
      </c>
      <c r="F14" s="93"/>
      <c r="G14" s="94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ht="19.5" hidden="1" thickBot="1" x14ac:dyDescent="0.35">
      <c r="A16" s="1"/>
      <c r="B16" s="74" t="s">
        <v>8</v>
      </c>
      <c r="C16" s="76"/>
      <c r="D16" s="76"/>
      <c r="E16" s="76"/>
      <c r="F16" s="76"/>
      <c r="G16" s="77"/>
    </row>
    <row r="17" spans="1:7" ht="57" hidden="1" thickBot="1" x14ac:dyDescent="0.35">
      <c r="A17" s="1"/>
      <c r="B17" s="6" t="s">
        <v>9</v>
      </c>
      <c r="C17" s="6"/>
      <c r="D17" s="95" t="s">
        <v>10</v>
      </c>
      <c r="E17" s="96"/>
      <c r="F17" s="18"/>
      <c r="G17" s="8" t="s">
        <v>11</v>
      </c>
    </row>
    <row r="18" spans="1:7" ht="19.5" hidden="1" thickBot="1" x14ac:dyDescent="0.35">
      <c r="A18" s="1"/>
      <c r="B18" s="19">
        <v>2594.1</v>
      </c>
      <c r="C18" s="19"/>
      <c r="D18" s="97">
        <f>B18*6.81*12</f>
        <v>211989.85200000001</v>
      </c>
      <c r="E18" s="98"/>
      <c r="F18" s="12"/>
      <c r="G18" s="20"/>
    </row>
    <row r="19" spans="1:7" x14ac:dyDescent="0.3">
      <c r="A19" s="1"/>
      <c r="B19" s="1" t="s">
        <v>12</v>
      </c>
      <c r="C19" s="1"/>
      <c r="D19" s="1"/>
      <c r="E19" s="1"/>
      <c r="F19" s="27"/>
      <c r="G19" s="1"/>
    </row>
    <row r="20" spans="1:7" x14ac:dyDescent="0.3">
      <c r="A20" s="1"/>
      <c r="B20" s="88" t="s">
        <v>42</v>
      </c>
      <c r="C20" s="88"/>
      <c r="D20" s="88"/>
      <c r="E20" s="21"/>
      <c r="F20" s="1"/>
      <c r="G20" s="22"/>
    </row>
    <row r="21" spans="1:7" x14ac:dyDescent="0.3">
      <c r="A21" s="1"/>
      <c r="B21" s="88" t="s">
        <v>43</v>
      </c>
      <c r="C21" s="88"/>
      <c r="D21" s="88"/>
      <c r="E21" s="1"/>
      <c r="F21" s="1"/>
      <c r="G21" s="1" t="s">
        <v>44</v>
      </c>
    </row>
    <row r="23" spans="1:7" x14ac:dyDescent="0.3">
      <c r="D23" s="2" t="s">
        <v>12</v>
      </c>
      <c r="E23" s="2" t="s">
        <v>12</v>
      </c>
    </row>
    <row r="26" spans="1:7" x14ac:dyDescent="0.3">
      <c r="E26" s="2" t="s">
        <v>12</v>
      </c>
    </row>
    <row r="27" spans="1:7" x14ac:dyDescent="0.3">
      <c r="G27" s="2" t="s">
        <v>12</v>
      </c>
    </row>
  </sheetData>
  <mergeCells count="20">
    <mergeCell ref="B21:D21"/>
    <mergeCell ref="B14:D14"/>
    <mergeCell ref="E14:G14"/>
    <mergeCell ref="B16:G16"/>
    <mergeCell ref="D17:E17"/>
    <mergeCell ref="D18:E18"/>
    <mergeCell ref="B20:D20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7"/>
  <sheetViews>
    <sheetView workbookViewId="0">
      <selection activeCell="H1" sqref="H1:I65536"/>
    </sheetView>
  </sheetViews>
  <sheetFormatPr defaultColWidth="29.28515625" defaultRowHeight="18.75" x14ac:dyDescent="0.3"/>
  <cols>
    <col min="1" max="1" width="6.140625" style="2" customWidth="1"/>
    <col min="2" max="2" width="27.42578125" style="2" customWidth="1"/>
    <col min="3" max="3" width="24.28515625" style="2" customWidth="1"/>
    <col min="4" max="4" width="16.7109375" style="2" customWidth="1"/>
    <col min="5" max="5" width="22.85546875" style="2" customWidth="1"/>
    <col min="6" max="6" width="21.28515625" style="2" customWidth="1"/>
    <col min="7" max="7" width="24.5703125" style="2" customWidth="1"/>
    <col min="8" max="16384" width="29.28515625" style="2"/>
  </cols>
  <sheetData>
    <row r="1" spans="1:7" x14ac:dyDescent="0.3">
      <c r="A1" s="1" t="s">
        <v>12</v>
      </c>
      <c r="B1" s="73" t="s">
        <v>18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614394.06000000006</v>
      </c>
      <c r="C5" s="23">
        <v>72609.960000000006</v>
      </c>
      <c r="D5" s="11">
        <v>314471.94</v>
      </c>
      <c r="E5" s="12">
        <v>321423.28000000003</v>
      </c>
      <c r="F5" s="13">
        <v>5650</v>
      </c>
      <c r="G5" s="14">
        <f>D5-E5+C5</f>
        <v>65658.619999999981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77</v>
      </c>
      <c r="C10" s="62"/>
      <c r="D10" s="87"/>
      <c r="E10" s="69">
        <v>279546.89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279546.89</v>
      </c>
      <c r="F13" s="60"/>
      <c r="G13" s="60"/>
    </row>
    <row r="14" spans="1:7" ht="36.75" customHeight="1" thickBot="1" x14ac:dyDescent="0.35">
      <c r="A14" s="1"/>
      <c r="B14" s="89" t="s">
        <v>55</v>
      </c>
      <c r="C14" s="90"/>
      <c r="D14" s="91"/>
      <c r="E14" s="92">
        <f>B5+E5+F5-E13</f>
        <v>661920.45000000007</v>
      </c>
      <c r="F14" s="93"/>
      <c r="G14" s="94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ht="19.5" hidden="1" thickBot="1" x14ac:dyDescent="0.35">
      <c r="A16" s="1"/>
      <c r="B16" s="74" t="s">
        <v>8</v>
      </c>
      <c r="C16" s="76"/>
      <c r="D16" s="76"/>
      <c r="E16" s="76"/>
      <c r="F16" s="76"/>
      <c r="G16" s="77"/>
    </row>
    <row r="17" spans="1:7" ht="57" hidden="1" thickBot="1" x14ac:dyDescent="0.35">
      <c r="A17" s="1"/>
      <c r="B17" s="6" t="s">
        <v>9</v>
      </c>
      <c r="C17" s="6"/>
      <c r="D17" s="95" t="s">
        <v>10</v>
      </c>
      <c r="E17" s="96"/>
      <c r="F17" s="18"/>
      <c r="G17" s="8" t="s">
        <v>11</v>
      </c>
    </row>
    <row r="18" spans="1:7" ht="19.5" hidden="1" thickBot="1" x14ac:dyDescent="0.35">
      <c r="A18" s="1"/>
      <c r="B18" s="19">
        <v>3253.2</v>
      </c>
      <c r="C18" s="19"/>
      <c r="D18" s="97">
        <f>B18*6.81*12</f>
        <v>265851.50399999996</v>
      </c>
      <c r="E18" s="98"/>
      <c r="F18" s="12"/>
      <c r="G18" s="20"/>
    </row>
    <row r="19" spans="1:7" x14ac:dyDescent="0.3">
      <c r="A19" s="1"/>
      <c r="B19" s="1" t="s">
        <v>12</v>
      </c>
      <c r="C19" s="1"/>
      <c r="D19" s="1"/>
      <c r="E19" s="1"/>
      <c r="F19" s="24"/>
      <c r="G19" s="1"/>
    </row>
    <row r="20" spans="1:7" x14ac:dyDescent="0.3">
      <c r="A20" s="1"/>
      <c r="B20" s="88" t="s">
        <v>42</v>
      </c>
      <c r="C20" s="88"/>
      <c r="D20" s="88"/>
      <c r="E20" s="21"/>
      <c r="F20" s="1"/>
      <c r="G20" s="22"/>
    </row>
    <row r="21" spans="1:7" x14ac:dyDescent="0.3">
      <c r="A21" s="1"/>
      <c r="B21" s="88" t="s">
        <v>43</v>
      </c>
      <c r="C21" s="88"/>
      <c r="D21" s="88"/>
      <c r="E21" s="1"/>
      <c r="F21" s="1"/>
      <c r="G21" s="1" t="s">
        <v>44</v>
      </c>
    </row>
    <row r="23" spans="1:7" x14ac:dyDescent="0.3">
      <c r="E23" s="2" t="s">
        <v>12</v>
      </c>
    </row>
    <row r="26" spans="1:7" x14ac:dyDescent="0.3">
      <c r="E26" s="2" t="s">
        <v>12</v>
      </c>
    </row>
    <row r="27" spans="1:7" x14ac:dyDescent="0.3">
      <c r="G27" s="2" t="s">
        <v>12</v>
      </c>
    </row>
  </sheetData>
  <mergeCells count="20">
    <mergeCell ref="B21:D21"/>
    <mergeCell ref="B14:D14"/>
    <mergeCell ref="E14:G14"/>
    <mergeCell ref="B16:G16"/>
    <mergeCell ref="D17:E17"/>
    <mergeCell ref="D18:E18"/>
    <mergeCell ref="B20:D20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9"/>
  <sheetViews>
    <sheetView workbookViewId="0">
      <selection activeCell="B15" sqref="B15:D16"/>
    </sheetView>
  </sheetViews>
  <sheetFormatPr defaultColWidth="29.28515625" defaultRowHeight="18.75" x14ac:dyDescent="0.3"/>
  <cols>
    <col min="1" max="1" width="2.140625" style="2" customWidth="1"/>
    <col min="2" max="2" width="28" style="2" customWidth="1"/>
    <col min="3" max="3" width="26.140625" style="2" customWidth="1"/>
    <col min="4" max="4" width="18.85546875" style="2" customWidth="1"/>
    <col min="5" max="5" width="22.140625" style="2" customWidth="1"/>
    <col min="6" max="6" width="21.140625" style="2" customWidth="1"/>
    <col min="7" max="7" width="24.85546875" style="2" customWidth="1"/>
    <col min="8" max="16384" width="29.28515625" style="2"/>
  </cols>
  <sheetData>
    <row r="1" spans="1:7" x14ac:dyDescent="0.3">
      <c r="A1" s="1" t="s">
        <v>12</v>
      </c>
      <c r="B1" s="73" t="s">
        <v>19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50056.63</v>
      </c>
      <c r="C5" s="23">
        <v>47729.48</v>
      </c>
      <c r="D5" s="11">
        <v>380140.56</v>
      </c>
      <c r="E5" s="12">
        <v>361106.68</v>
      </c>
      <c r="F5" s="13">
        <v>9900</v>
      </c>
      <c r="G5" s="14">
        <f>D5-E5+C5</f>
        <v>66763.360000000015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78</v>
      </c>
      <c r="C10" s="62"/>
      <c r="D10" s="87"/>
      <c r="E10" s="69">
        <v>302272.03000000003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72"/>
      <c r="E12" s="63"/>
      <c r="F12" s="64"/>
      <c r="G12" s="65"/>
    </row>
    <row r="13" spans="1:7" x14ac:dyDescent="0.3">
      <c r="A13" s="1"/>
      <c r="B13" s="61"/>
      <c r="C13" s="62"/>
      <c r="D13" s="62"/>
      <c r="E13" s="63"/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SUM(E10:E13)</f>
        <v>302272.03000000003</v>
      </c>
      <c r="F14" s="60"/>
      <c r="G14" s="60"/>
    </row>
    <row r="15" spans="1:7" ht="36" customHeight="1" thickBot="1" x14ac:dyDescent="0.35">
      <c r="A15" s="1"/>
      <c r="B15" s="89" t="s">
        <v>55</v>
      </c>
      <c r="C15" s="90"/>
      <c r="D15" s="91"/>
      <c r="E15" s="92">
        <f>B5+E5+F5-E14</f>
        <v>118791.27999999997</v>
      </c>
      <c r="F15" s="93"/>
      <c r="G15" s="94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x14ac:dyDescent="0.3">
      <c r="A17" s="1"/>
      <c r="B17" s="1"/>
      <c r="C17" s="1"/>
      <c r="D17" s="1"/>
      <c r="E17" s="1"/>
      <c r="F17" s="15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18"/>
      <c r="G19" s="8" t="s">
        <v>11</v>
      </c>
    </row>
    <row r="20" spans="1:7" ht="19.5" hidden="1" thickBot="1" x14ac:dyDescent="0.35">
      <c r="A20" s="1"/>
      <c r="B20" s="19">
        <v>3917.1</v>
      </c>
      <c r="C20" s="19"/>
      <c r="D20" s="97">
        <f>B20*6.81*12</f>
        <v>320105.41199999995</v>
      </c>
      <c r="E20" s="98"/>
      <c r="F20" s="12"/>
      <c r="G20" s="20"/>
    </row>
    <row r="21" spans="1:7" hidden="1" x14ac:dyDescent="0.3">
      <c r="A21" s="1"/>
      <c r="B21" s="1" t="s">
        <v>12</v>
      </c>
      <c r="C21" s="1"/>
      <c r="D21" s="1"/>
      <c r="E21" s="1"/>
      <c r="F21" s="27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22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8" spans="1:7" x14ac:dyDescent="0.3">
      <c r="E28" s="2" t="s">
        <v>12</v>
      </c>
    </row>
    <row r="29" spans="1:7" x14ac:dyDescent="0.3">
      <c r="G29" s="2" t="s">
        <v>12</v>
      </c>
    </row>
  </sheetData>
  <mergeCells count="22">
    <mergeCell ref="B23:D23"/>
    <mergeCell ref="B15:D15"/>
    <mergeCell ref="E15:G15"/>
    <mergeCell ref="B18:G18"/>
    <mergeCell ref="D19:E19"/>
    <mergeCell ref="D20:E20"/>
    <mergeCell ref="B22:D22"/>
    <mergeCell ref="B14:D14"/>
    <mergeCell ref="E14:G14"/>
    <mergeCell ref="B11:D11"/>
    <mergeCell ref="E11:G11"/>
    <mergeCell ref="B13:D13"/>
    <mergeCell ref="E13:G13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9"/>
  <sheetViews>
    <sheetView workbookViewId="0">
      <selection activeCell="H12" sqref="H12"/>
    </sheetView>
  </sheetViews>
  <sheetFormatPr defaultColWidth="29.28515625" defaultRowHeight="18.75" x14ac:dyDescent="0.3"/>
  <cols>
    <col min="1" max="1" width="3.7109375" style="2" customWidth="1"/>
    <col min="2" max="2" width="27.85546875" style="2" customWidth="1"/>
    <col min="3" max="3" width="29.28515625" style="2"/>
    <col min="4" max="4" width="16.42578125" style="2" customWidth="1"/>
    <col min="5" max="5" width="22.28515625" style="2" customWidth="1"/>
    <col min="6" max="6" width="21.28515625" style="2" customWidth="1"/>
    <col min="7" max="7" width="21.85546875" style="2" customWidth="1"/>
    <col min="8" max="16384" width="29.28515625" style="2"/>
  </cols>
  <sheetData>
    <row r="1" spans="1:7" x14ac:dyDescent="0.3">
      <c r="A1" s="1" t="s">
        <v>12</v>
      </c>
      <c r="B1" s="73" t="s">
        <v>20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59</v>
      </c>
      <c r="C3" s="76"/>
      <c r="D3" s="76"/>
      <c r="E3" s="76"/>
      <c r="F3" s="76"/>
      <c r="G3" s="77"/>
    </row>
    <row r="4" spans="1:7" s="9" customFormat="1" ht="84.75" customHeight="1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144907.09</v>
      </c>
      <c r="C5" s="23">
        <v>90705.13</v>
      </c>
      <c r="D5" s="11">
        <v>343567.98</v>
      </c>
      <c r="E5" s="12">
        <v>323070.81</v>
      </c>
      <c r="F5" s="13">
        <v>4890</v>
      </c>
      <c r="G5" s="14">
        <f>D5-E5+C5</f>
        <v>111202.29999999999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80</v>
      </c>
      <c r="C10" s="62"/>
      <c r="D10" s="87"/>
      <c r="E10" s="69">
        <v>106667.89</v>
      </c>
      <c r="F10" s="70"/>
      <c r="G10" s="71"/>
    </row>
    <row r="11" spans="1:7" x14ac:dyDescent="0.3">
      <c r="A11" s="1"/>
      <c r="B11" s="61" t="s">
        <v>68</v>
      </c>
      <c r="C11" s="62"/>
      <c r="D11" s="62"/>
      <c r="E11" s="70">
        <v>209055.22</v>
      </c>
      <c r="F11" s="70"/>
      <c r="G11" s="70"/>
    </row>
    <row r="12" spans="1:7" x14ac:dyDescent="0.3">
      <c r="A12" s="1"/>
      <c r="B12" s="61" t="s">
        <v>60</v>
      </c>
      <c r="C12" s="62"/>
      <c r="D12" s="72"/>
      <c r="E12" s="63">
        <v>51925.26</v>
      </c>
      <c r="F12" s="64"/>
      <c r="G12" s="65"/>
    </row>
    <row r="13" spans="1:7" x14ac:dyDescent="0.3">
      <c r="A13" s="1"/>
      <c r="B13" s="61" t="s">
        <v>79</v>
      </c>
      <c r="C13" s="62"/>
      <c r="D13" s="62"/>
      <c r="E13" s="63">
        <v>31362.9</v>
      </c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SUM(E10:G13)</f>
        <v>399011.27</v>
      </c>
      <c r="F14" s="60"/>
      <c r="G14" s="60"/>
    </row>
    <row r="15" spans="1:7" ht="35.25" customHeight="1" thickBot="1" x14ac:dyDescent="0.35">
      <c r="A15" s="1"/>
      <c r="B15" s="89" t="s">
        <v>55</v>
      </c>
      <c r="C15" s="90"/>
      <c r="D15" s="91"/>
      <c r="E15" s="92">
        <f>B5+E5+F5-E14</f>
        <v>73856.63</v>
      </c>
      <c r="F15" s="93"/>
      <c r="G15" s="94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x14ac:dyDescent="0.3">
      <c r="A17" s="1"/>
      <c r="B17" s="1"/>
      <c r="C17" s="1"/>
      <c r="D17" s="1"/>
      <c r="E17" s="1"/>
      <c r="F17" s="15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18"/>
      <c r="G19" s="8" t="s">
        <v>11</v>
      </c>
    </row>
    <row r="20" spans="1:7" ht="19.5" hidden="1" thickBot="1" x14ac:dyDescent="0.35">
      <c r="A20" s="1"/>
      <c r="B20" s="19">
        <v>3538.7</v>
      </c>
      <c r="C20" s="19"/>
      <c r="D20" s="97">
        <f>B20*6.81*12</f>
        <v>289182.56400000001</v>
      </c>
      <c r="E20" s="98"/>
      <c r="F20" s="12"/>
      <c r="G20" s="20"/>
    </row>
    <row r="21" spans="1:7" hidden="1" x14ac:dyDescent="0.3">
      <c r="A21" s="1"/>
      <c r="B21" s="1" t="s">
        <v>12</v>
      </c>
      <c r="C21" s="1"/>
      <c r="D21" s="1"/>
      <c r="E21" s="1"/>
      <c r="F21" s="27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22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9" spans="1:7" x14ac:dyDescent="0.3">
      <c r="G29" s="2" t="s">
        <v>12</v>
      </c>
    </row>
  </sheetData>
  <mergeCells count="22">
    <mergeCell ref="B23:D23"/>
    <mergeCell ref="B15:D15"/>
    <mergeCell ref="E15:G15"/>
    <mergeCell ref="B18:G18"/>
    <mergeCell ref="D19:E19"/>
    <mergeCell ref="D20:E20"/>
    <mergeCell ref="B22:D22"/>
    <mergeCell ref="B14:D14"/>
    <mergeCell ref="E14:G14"/>
    <mergeCell ref="B11:D11"/>
    <mergeCell ref="E11:G11"/>
    <mergeCell ref="B13:D13"/>
    <mergeCell ref="E13:G13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28"/>
  <sheetViews>
    <sheetView workbookViewId="0">
      <selection activeCell="I12" sqref="I12"/>
    </sheetView>
  </sheetViews>
  <sheetFormatPr defaultColWidth="29.28515625" defaultRowHeight="18.75" x14ac:dyDescent="0.3"/>
  <cols>
    <col min="1" max="1" width="2.42578125" style="2" customWidth="1"/>
    <col min="2" max="2" width="27.7109375" style="2" customWidth="1"/>
    <col min="3" max="3" width="26" style="2" customWidth="1"/>
    <col min="4" max="4" width="16.28515625" style="2" customWidth="1"/>
    <col min="5" max="5" width="22.140625" style="2" customWidth="1"/>
    <col min="6" max="6" width="23" style="2" customWidth="1"/>
    <col min="7" max="7" width="26.140625" style="2" customWidth="1"/>
    <col min="8" max="16384" width="29.28515625" style="2"/>
  </cols>
  <sheetData>
    <row r="1" spans="1:7" x14ac:dyDescent="0.3">
      <c r="A1" s="1" t="s">
        <v>12</v>
      </c>
      <c r="B1" s="73" t="s">
        <v>21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-55565.919999999998</v>
      </c>
      <c r="C5" s="23">
        <v>43315.39</v>
      </c>
      <c r="D5" s="11">
        <v>339694.8</v>
      </c>
      <c r="E5" s="12">
        <v>330247.55</v>
      </c>
      <c r="F5" s="13">
        <v>4890</v>
      </c>
      <c r="G5" s="14">
        <f>D5-E5+C5</f>
        <v>52762.64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ht="24" customHeight="1" x14ac:dyDescent="0.3">
      <c r="A10" s="1"/>
      <c r="B10" s="86" t="s">
        <v>81</v>
      </c>
      <c r="C10" s="62"/>
      <c r="D10" s="87"/>
      <c r="E10" s="69">
        <v>141900.51999999999</v>
      </c>
      <c r="F10" s="70"/>
      <c r="G10" s="71"/>
    </row>
    <row r="11" spans="1:7" x14ac:dyDescent="0.3">
      <c r="A11" s="1"/>
      <c r="B11" s="61" t="s">
        <v>82</v>
      </c>
      <c r="C11" s="62"/>
      <c r="D11" s="62"/>
      <c r="E11" s="70">
        <v>124955.34</v>
      </c>
      <c r="F11" s="70"/>
      <c r="G11" s="70"/>
    </row>
    <row r="12" spans="1:7" x14ac:dyDescent="0.3">
      <c r="A12" s="1"/>
      <c r="B12" s="61" t="s">
        <v>83</v>
      </c>
      <c r="C12" s="62"/>
      <c r="D12" s="62"/>
      <c r="E12" s="63">
        <v>12920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279775.86</v>
      </c>
      <c r="F13" s="60"/>
      <c r="G13" s="60"/>
    </row>
    <row r="14" spans="1:7" ht="37.5" customHeight="1" thickBot="1" x14ac:dyDescent="0.35">
      <c r="A14" s="1"/>
      <c r="B14" s="89" t="s">
        <v>55</v>
      </c>
      <c r="C14" s="90"/>
      <c r="D14" s="91"/>
      <c r="E14" s="92">
        <f>B5+E5+F5-E13</f>
        <v>-204.22999999998137</v>
      </c>
      <c r="F14" s="93"/>
      <c r="G14" s="94"/>
    </row>
    <row r="15" spans="1:7" hidden="1" x14ac:dyDescent="0.3">
      <c r="A15" s="1"/>
      <c r="B15" s="1"/>
      <c r="C15" s="1"/>
      <c r="D15" s="1"/>
      <c r="E15" s="1"/>
      <c r="F15" s="1"/>
      <c r="G15" s="1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3514</v>
      </c>
      <c r="C19" s="19"/>
      <c r="D19" s="97">
        <f>B19*6.81*12</f>
        <v>287164.08</v>
      </c>
      <c r="E19" s="98"/>
      <c r="F19" s="12"/>
      <c r="G19" s="20"/>
    </row>
    <row r="20" spans="1:7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30"/>
  <sheetViews>
    <sheetView workbookViewId="0">
      <selection activeCell="I11" sqref="I11"/>
    </sheetView>
  </sheetViews>
  <sheetFormatPr defaultColWidth="29.28515625" defaultRowHeight="18.75" x14ac:dyDescent="0.3"/>
  <cols>
    <col min="1" max="1" width="2.7109375" style="2" customWidth="1"/>
    <col min="2" max="2" width="27.7109375" style="2" customWidth="1"/>
    <col min="3" max="3" width="24.5703125" style="2" customWidth="1"/>
    <col min="4" max="4" width="16.28515625" style="2" customWidth="1"/>
    <col min="5" max="5" width="22.7109375" style="2" customWidth="1"/>
    <col min="6" max="6" width="21" style="2" customWidth="1"/>
    <col min="7" max="7" width="26.140625" style="2" customWidth="1"/>
    <col min="8" max="16384" width="29.28515625" style="2"/>
  </cols>
  <sheetData>
    <row r="1" spans="1:8" x14ac:dyDescent="0.3">
      <c r="A1" s="1" t="s">
        <v>12</v>
      </c>
      <c r="B1" s="73" t="s">
        <v>22</v>
      </c>
      <c r="C1" s="73"/>
      <c r="D1" s="73"/>
      <c r="E1" s="73"/>
      <c r="F1" s="73"/>
      <c r="G1" s="73"/>
    </row>
    <row r="2" spans="1:8" ht="19.5" thickBot="1" x14ac:dyDescent="0.35">
      <c r="A2" s="1"/>
      <c r="B2" s="3"/>
      <c r="C2" s="3"/>
      <c r="D2" s="3"/>
      <c r="E2" s="3"/>
      <c r="F2" s="3"/>
      <c r="G2" s="3"/>
    </row>
    <row r="3" spans="1:8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8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8" s="9" customFormat="1" ht="19.5" thickBot="1" x14ac:dyDescent="0.35">
      <c r="A5" s="5"/>
      <c r="B5" s="10">
        <v>240264.33</v>
      </c>
      <c r="C5" s="23">
        <v>75290.429999999993</v>
      </c>
      <c r="D5" s="11">
        <v>344051.4</v>
      </c>
      <c r="E5" s="12">
        <v>342293.13</v>
      </c>
      <c r="F5" s="13">
        <v>9900</v>
      </c>
      <c r="G5" s="14">
        <f>D5-E5+C5</f>
        <v>77048.700000000012</v>
      </c>
    </row>
    <row r="6" spans="1:8" x14ac:dyDescent="0.3">
      <c r="A6" s="1"/>
      <c r="B6" s="1"/>
      <c r="C6" s="1"/>
      <c r="D6" s="15"/>
      <c r="E6" s="16"/>
      <c r="F6" s="17"/>
      <c r="G6" s="15"/>
    </row>
    <row r="7" spans="1:8" ht="19.5" thickBot="1" x14ac:dyDescent="0.35">
      <c r="A7" s="1"/>
      <c r="B7" s="1"/>
      <c r="C7" s="1"/>
      <c r="D7" s="1"/>
      <c r="E7" s="1"/>
      <c r="F7" s="1"/>
      <c r="G7" s="1"/>
    </row>
    <row r="8" spans="1:8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8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8" ht="34.5" customHeight="1" x14ac:dyDescent="0.3">
      <c r="A10" s="1"/>
      <c r="B10" s="86" t="s">
        <v>84</v>
      </c>
      <c r="C10" s="62"/>
      <c r="D10" s="87"/>
      <c r="E10" s="69">
        <v>262273.02</v>
      </c>
      <c r="F10" s="70"/>
      <c r="G10" s="71"/>
    </row>
    <row r="11" spans="1:8" ht="25.5" customHeight="1" x14ac:dyDescent="0.3">
      <c r="A11" s="1"/>
      <c r="B11" s="86" t="s">
        <v>85</v>
      </c>
      <c r="C11" s="62"/>
      <c r="D11" s="87"/>
      <c r="E11" s="70">
        <v>69678.38</v>
      </c>
      <c r="F11" s="70"/>
      <c r="G11" s="70"/>
    </row>
    <row r="12" spans="1:8" ht="25.5" customHeight="1" x14ac:dyDescent="0.3">
      <c r="A12" s="1"/>
      <c r="B12" s="61" t="s">
        <v>87</v>
      </c>
      <c r="C12" s="62"/>
      <c r="D12" s="72"/>
      <c r="E12" s="63">
        <v>179574.79</v>
      </c>
      <c r="F12" s="64"/>
      <c r="G12" s="65"/>
    </row>
    <row r="13" spans="1:8" ht="25.5" customHeight="1" x14ac:dyDescent="0.3">
      <c r="A13" s="1"/>
      <c r="B13" s="61" t="s">
        <v>88</v>
      </c>
      <c r="C13" s="62"/>
      <c r="D13" s="72"/>
      <c r="E13" s="63">
        <v>29867.42</v>
      </c>
      <c r="F13" s="64"/>
      <c r="G13" s="65"/>
    </row>
    <row r="14" spans="1:8" x14ac:dyDescent="0.3">
      <c r="A14" s="1"/>
      <c r="B14" s="61" t="s">
        <v>86</v>
      </c>
      <c r="C14" s="62"/>
      <c r="D14" s="62"/>
      <c r="E14" s="63">
        <v>32691.59</v>
      </c>
      <c r="F14" s="64"/>
      <c r="G14" s="65"/>
    </row>
    <row r="15" spans="1:8" x14ac:dyDescent="0.3">
      <c r="A15" s="1"/>
      <c r="B15" s="66" t="s">
        <v>7</v>
      </c>
      <c r="C15" s="67"/>
      <c r="D15" s="68"/>
      <c r="E15" s="60">
        <f>E10+E11+E12+E13+E14</f>
        <v>574085.20000000007</v>
      </c>
      <c r="F15" s="60"/>
      <c r="G15" s="60"/>
    </row>
    <row r="16" spans="1:8" ht="36.75" customHeight="1" thickBot="1" x14ac:dyDescent="0.35">
      <c r="A16" s="1"/>
      <c r="B16" s="89" t="s">
        <v>55</v>
      </c>
      <c r="C16" s="90"/>
      <c r="D16" s="91"/>
      <c r="E16" s="92">
        <f>B5+E5+F5-E15</f>
        <v>18372.259999999893</v>
      </c>
      <c r="F16" s="93"/>
      <c r="G16" s="94"/>
      <c r="H16" s="26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hidden="1" x14ac:dyDescent="0.3">
      <c r="A18" s="1"/>
      <c r="B18" s="1"/>
      <c r="C18" s="1"/>
      <c r="D18" s="1"/>
      <c r="E18" s="1"/>
      <c r="F18" s="1"/>
      <c r="G18" s="1"/>
    </row>
    <row r="19" spans="1:7" ht="19.5" hidden="1" thickBot="1" x14ac:dyDescent="0.35">
      <c r="A19" s="1"/>
      <c r="B19" s="74" t="s">
        <v>8</v>
      </c>
      <c r="C19" s="76"/>
      <c r="D19" s="76"/>
      <c r="E19" s="76"/>
      <c r="F19" s="76"/>
      <c r="G19" s="77"/>
    </row>
    <row r="20" spans="1:7" ht="57" hidden="1" thickBot="1" x14ac:dyDescent="0.35">
      <c r="A20" s="1"/>
      <c r="B20" s="6" t="s">
        <v>9</v>
      </c>
      <c r="C20" s="6"/>
      <c r="D20" s="95" t="s">
        <v>10</v>
      </c>
      <c r="E20" s="96"/>
      <c r="F20" s="18"/>
      <c r="G20" s="8" t="s">
        <v>11</v>
      </c>
    </row>
    <row r="21" spans="1:7" ht="19.5" hidden="1" thickBot="1" x14ac:dyDescent="0.35">
      <c r="A21" s="1"/>
      <c r="B21" s="19">
        <v>3558.7</v>
      </c>
      <c r="C21" s="19"/>
      <c r="D21" s="97">
        <f>B21*6.81*12</f>
        <v>290816.96399999992</v>
      </c>
      <c r="E21" s="98"/>
      <c r="F21" s="12"/>
      <c r="G21" s="20"/>
    </row>
    <row r="22" spans="1:7" x14ac:dyDescent="0.3">
      <c r="A22" s="1"/>
      <c r="B22" s="1" t="s">
        <v>12</v>
      </c>
      <c r="C22" s="1"/>
      <c r="D22" s="1"/>
      <c r="E22" s="1"/>
      <c r="F22" s="28"/>
      <c r="G22" s="1"/>
    </row>
    <row r="23" spans="1:7" x14ac:dyDescent="0.3">
      <c r="A23" s="1"/>
      <c r="B23" s="88" t="s">
        <v>42</v>
      </c>
      <c r="C23" s="88"/>
      <c r="D23" s="88"/>
      <c r="E23" s="21"/>
      <c r="F23" s="1"/>
      <c r="G23" s="22"/>
    </row>
    <row r="24" spans="1:7" x14ac:dyDescent="0.3">
      <c r="A24" s="1"/>
      <c r="B24" s="88" t="s">
        <v>43</v>
      </c>
      <c r="C24" s="88"/>
      <c r="D24" s="88"/>
      <c r="E24" s="1"/>
      <c r="F24" s="1"/>
      <c r="G24" s="1" t="s">
        <v>44</v>
      </c>
    </row>
    <row r="26" spans="1:7" x14ac:dyDescent="0.3">
      <c r="E26" s="2" t="s">
        <v>12</v>
      </c>
    </row>
    <row r="29" spans="1:7" x14ac:dyDescent="0.3">
      <c r="E29" s="2" t="s">
        <v>12</v>
      </c>
    </row>
    <row r="30" spans="1:7" x14ac:dyDescent="0.3">
      <c r="G30" s="2" t="s">
        <v>12</v>
      </c>
    </row>
  </sheetData>
  <mergeCells count="24">
    <mergeCell ref="B14:D14"/>
    <mergeCell ref="E14:G14"/>
    <mergeCell ref="B13:D13"/>
    <mergeCell ref="E13:G13"/>
    <mergeCell ref="B1:G1"/>
    <mergeCell ref="B3:G3"/>
    <mergeCell ref="B8:G8"/>
    <mergeCell ref="B9:D9"/>
    <mergeCell ref="E9:G9"/>
    <mergeCell ref="B12:D12"/>
    <mergeCell ref="E12:G12"/>
    <mergeCell ref="B10:D10"/>
    <mergeCell ref="E10:G10"/>
    <mergeCell ref="B11:D11"/>
    <mergeCell ref="E11:G11"/>
    <mergeCell ref="E15:G15"/>
    <mergeCell ref="B24:D24"/>
    <mergeCell ref="B16:D16"/>
    <mergeCell ref="E16:G16"/>
    <mergeCell ref="B19:G19"/>
    <mergeCell ref="D20:E20"/>
    <mergeCell ref="D21:E21"/>
    <mergeCell ref="B23:D23"/>
    <mergeCell ref="B15:D15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28"/>
  <sheetViews>
    <sheetView workbookViewId="0">
      <selection activeCell="D24" sqref="D24"/>
    </sheetView>
  </sheetViews>
  <sheetFormatPr defaultColWidth="29.28515625" defaultRowHeight="18.75" x14ac:dyDescent="0.3"/>
  <cols>
    <col min="1" max="1" width="2.85546875" style="2" customWidth="1"/>
    <col min="2" max="2" width="29.28515625" style="2"/>
    <col min="3" max="3" width="25.85546875" style="2" customWidth="1"/>
    <col min="4" max="4" width="17.42578125" style="2" customWidth="1"/>
    <col min="5" max="5" width="22.7109375" style="2" customWidth="1"/>
    <col min="6" max="6" width="20.7109375" style="2" customWidth="1"/>
    <col min="7" max="7" width="24.28515625" style="2" customWidth="1"/>
    <col min="8" max="16384" width="29.28515625" style="2"/>
  </cols>
  <sheetData>
    <row r="1" spans="1:7" x14ac:dyDescent="0.3">
      <c r="A1" s="1" t="s">
        <v>12</v>
      </c>
      <c r="B1" s="73" t="s">
        <v>23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-20647.349999999999</v>
      </c>
      <c r="C5" s="23">
        <v>67979.210000000006</v>
      </c>
      <c r="D5" s="11">
        <v>334728.96000000002</v>
      </c>
      <c r="E5" s="12">
        <v>324328.46000000002</v>
      </c>
      <c r="F5" s="13">
        <v>10060</v>
      </c>
      <c r="G5" s="14">
        <f>D5-E5+C5</f>
        <v>78379.710000000006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89</v>
      </c>
      <c r="C10" s="62"/>
      <c r="D10" s="87"/>
      <c r="E10" s="69">
        <v>218444.11</v>
      </c>
      <c r="F10" s="70"/>
      <c r="G10" s="71"/>
    </row>
    <row r="11" spans="1:7" x14ac:dyDescent="0.3">
      <c r="A11" s="1"/>
      <c r="B11" s="61" t="s">
        <v>63</v>
      </c>
      <c r="C11" s="62"/>
      <c r="D11" s="62"/>
      <c r="E11" s="70">
        <v>63451.01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281895.12</v>
      </c>
      <c r="F13" s="60"/>
      <c r="G13" s="60"/>
    </row>
    <row r="14" spans="1:7" ht="38.25" customHeight="1" thickBot="1" x14ac:dyDescent="0.35">
      <c r="A14" s="1"/>
      <c r="B14" s="89" t="s">
        <v>55</v>
      </c>
      <c r="C14" s="90"/>
      <c r="D14" s="91"/>
      <c r="E14" s="92">
        <f>B5+E5+F5-E13</f>
        <v>31845.990000000049</v>
      </c>
      <c r="F14" s="93"/>
      <c r="G14" s="94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3473.03</v>
      </c>
      <c r="C19" s="19"/>
      <c r="D19" s="97">
        <f>B19*6.81*12</f>
        <v>283816.01159999997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0"/>
  <sheetViews>
    <sheetView workbookViewId="0">
      <selection activeCell="E16" sqref="E16:G16"/>
    </sheetView>
  </sheetViews>
  <sheetFormatPr defaultColWidth="29.28515625" defaultRowHeight="18.75" x14ac:dyDescent="0.3"/>
  <cols>
    <col min="1" max="1" width="3" style="2" customWidth="1"/>
    <col min="2" max="2" width="29.28515625" style="2"/>
    <col min="3" max="3" width="25.28515625" style="2" customWidth="1"/>
    <col min="4" max="4" width="18" style="2" customWidth="1"/>
    <col min="5" max="5" width="22.5703125" style="2" customWidth="1"/>
    <col min="6" max="6" width="20.85546875" style="2" customWidth="1"/>
    <col min="7" max="7" width="23.42578125" style="2" customWidth="1"/>
    <col min="8" max="16384" width="29.28515625" style="2"/>
  </cols>
  <sheetData>
    <row r="1" spans="1:7" x14ac:dyDescent="0.3">
      <c r="A1" s="1" t="s">
        <v>12</v>
      </c>
      <c r="B1" s="73" t="s">
        <v>24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314742.52</v>
      </c>
      <c r="C5" s="23">
        <v>120896.28</v>
      </c>
      <c r="D5" s="11">
        <v>333965.82</v>
      </c>
      <c r="E5" s="12">
        <v>295158.27</v>
      </c>
      <c r="F5" s="13">
        <v>10060</v>
      </c>
      <c r="G5" s="14">
        <f>D5-E5+C5</f>
        <v>159703.82999999999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90</v>
      </c>
      <c r="C10" s="62"/>
      <c r="D10" s="87"/>
      <c r="E10" s="69">
        <v>298711.48</v>
      </c>
      <c r="F10" s="70"/>
      <c r="G10" s="71"/>
    </row>
    <row r="11" spans="1:7" x14ac:dyDescent="0.3">
      <c r="A11" s="1"/>
      <c r="B11" s="86" t="s">
        <v>91</v>
      </c>
      <c r="C11" s="62"/>
      <c r="D11" s="87"/>
      <c r="E11" s="70">
        <v>42536.85</v>
      </c>
      <c r="F11" s="70"/>
      <c r="G11" s="70"/>
    </row>
    <row r="12" spans="1:7" x14ac:dyDescent="0.3">
      <c r="A12" s="1"/>
      <c r="B12" s="61" t="s">
        <v>92</v>
      </c>
      <c r="C12" s="62"/>
      <c r="D12" s="62"/>
      <c r="E12" s="63">
        <v>107146.73</v>
      </c>
      <c r="F12" s="64"/>
      <c r="G12" s="65"/>
    </row>
    <row r="13" spans="1:7" x14ac:dyDescent="0.3">
      <c r="A13" s="1"/>
      <c r="B13" s="61" t="s">
        <v>93</v>
      </c>
      <c r="C13" s="62"/>
      <c r="D13" s="72"/>
      <c r="E13" s="63">
        <v>18478.88</v>
      </c>
      <c r="F13" s="64"/>
      <c r="G13" s="65"/>
    </row>
    <row r="14" spans="1:7" x14ac:dyDescent="0.3">
      <c r="A14" s="1"/>
      <c r="B14" s="61" t="s">
        <v>63</v>
      </c>
      <c r="C14" s="62"/>
      <c r="D14" s="72"/>
      <c r="E14" s="63">
        <v>94791.2</v>
      </c>
      <c r="F14" s="64"/>
      <c r="G14" s="65"/>
    </row>
    <row r="15" spans="1:7" x14ac:dyDescent="0.3">
      <c r="A15" s="1"/>
      <c r="B15" s="66" t="s">
        <v>7</v>
      </c>
      <c r="C15" s="67"/>
      <c r="D15" s="68"/>
      <c r="E15" s="60">
        <f>E10+E11+E12+E13+E14</f>
        <v>561665.1399999999</v>
      </c>
      <c r="F15" s="60"/>
      <c r="G15" s="60"/>
    </row>
    <row r="16" spans="1:7" ht="33.75" customHeight="1" thickBot="1" x14ac:dyDescent="0.35">
      <c r="A16" s="1"/>
      <c r="B16" s="89" t="s">
        <v>55</v>
      </c>
      <c r="C16" s="90"/>
      <c r="D16" s="91"/>
      <c r="E16" s="92">
        <f>B5+E5+F5-E15</f>
        <v>58295.65000000014</v>
      </c>
      <c r="F16" s="93"/>
      <c r="G16" s="94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x14ac:dyDescent="0.3">
      <c r="A18" s="1"/>
      <c r="B18" s="1"/>
      <c r="C18" s="1"/>
      <c r="D18" s="1"/>
      <c r="E18" s="1"/>
      <c r="F18" s="15"/>
      <c r="G18" s="1"/>
    </row>
    <row r="19" spans="1:7" ht="19.5" hidden="1" thickBot="1" x14ac:dyDescent="0.35">
      <c r="A19" s="1"/>
      <c r="B19" s="74" t="s">
        <v>8</v>
      </c>
      <c r="C19" s="76"/>
      <c r="D19" s="76"/>
      <c r="E19" s="76"/>
      <c r="F19" s="76"/>
      <c r="G19" s="77"/>
    </row>
    <row r="20" spans="1:7" ht="57" hidden="1" thickBot="1" x14ac:dyDescent="0.35">
      <c r="A20" s="1"/>
      <c r="B20" s="6" t="s">
        <v>9</v>
      </c>
      <c r="C20" s="6"/>
      <c r="D20" s="95" t="s">
        <v>10</v>
      </c>
      <c r="E20" s="96"/>
      <c r="F20" s="18"/>
      <c r="G20" s="8" t="s">
        <v>11</v>
      </c>
    </row>
    <row r="21" spans="1:7" ht="19.5" hidden="1" thickBot="1" x14ac:dyDescent="0.35">
      <c r="A21" s="1"/>
      <c r="B21" s="19">
        <v>3427.14</v>
      </c>
      <c r="C21" s="19"/>
      <c r="D21" s="97">
        <f>B21*6.81*12</f>
        <v>280065.88079999998</v>
      </c>
      <c r="E21" s="98"/>
      <c r="F21" s="12"/>
      <c r="G21" s="20"/>
    </row>
    <row r="22" spans="1:7" hidden="1" x14ac:dyDescent="0.3">
      <c r="A22" s="1"/>
      <c r="B22" s="1" t="s">
        <v>12</v>
      </c>
      <c r="C22" s="1"/>
      <c r="D22" s="1"/>
      <c r="E22" s="1"/>
      <c r="F22" s="27"/>
      <c r="G22" s="1"/>
    </row>
    <row r="23" spans="1:7" x14ac:dyDescent="0.3">
      <c r="A23" s="1"/>
      <c r="B23" s="104" t="s">
        <v>42</v>
      </c>
      <c r="C23" s="104"/>
      <c r="D23" s="104"/>
      <c r="E23" s="21"/>
      <c r="F23" s="1"/>
      <c r="G23" s="22"/>
    </row>
    <row r="24" spans="1:7" x14ac:dyDescent="0.3">
      <c r="A24" s="1"/>
      <c r="B24" s="104" t="s">
        <v>43</v>
      </c>
      <c r="C24" s="104"/>
      <c r="D24" s="104"/>
      <c r="E24" s="1"/>
      <c r="F24" s="1"/>
      <c r="G24" s="1" t="s">
        <v>44</v>
      </c>
    </row>
    <row r="26" spans="1:7" x14ac:dyDescent="0.3">
      <c r="E26" s="2" t="s">
        <v>12</v>
      </c>
    </row>
    <row r="29" spans="1:7" x14ac:dyDescent="0.3">
      <c r="E29" s="2" t="s">
        <v>12</v>
      </c>
    </row>
    <row r="30" spans="1:7" x14ac:dyDescent="0.3">
      <c r="G30" s="2" t="s">
        <v>12</v>
      </c>
    </row>
  </sheetData>
  <mergeCells count="24">
    <mergeCell ref="B10:D10"/>
    <mergeCell ref="E10:G10"/>
    <mergeCell ref="B1:G1"/>
    <mergeCell ref="B3:G3"/>
    <mergeCell ref="B8:G8"/>
    <mergeCell ref="B9:D9"/>
    <mergeCell ref="E9:G9"/>
    <mergeCell ref="B24:D24"/>
    <mergeCell ref="B16:D16"/>
    <mergeCell ref="E16:G16"/>
    <mergeCell ref="B19:G19"/>
    <mergeCell ref="D20:E20"/>
    <mergeCell ref="D21:E21"/>
    <mergeCell ref="B23:D23"/>
    <mergeCell ref="B15:D15"/>
    <mergeCell ref="B11:D11"/>
    <mergeCell ref="E11:G11"/>
    <mergeCell ref="B12:D12"/>
    <mergeCell ref="E12:G12"/>
    <mergeCell ref="E15:G15"/>
    <mergeCell ref="B14:D14"/>
    <mergeCell ref="E14:G14"/>
    <mergeCell ref="B13:D13"/>
    <mergeCell ref="E13:G13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28"/>
  <sheetViews>
    <sheetView workbookViewId="0">
      <selection activeCell="E10" sqref="E10:G12"/>
    </sheetView>
  </sheetViews>
  <sheetFormatPr defaultColWidth="29.28515625" defaultRowHeight="18.75" x14ac:dyDescent="0.3"/>
  <cols>
    <col min="1" max="1" width="4" style="2" customWidth="1"/>
    <col min="2" max="2" width="27.28515625" style="2" customWidth="1"/>
    <col min="3" max="3" width="25.5703125" style="2" customWidth="1"/>
    <col min="4" max="4" width="16.42578125" style="2" customWidth="1"/>
    <col min="5" max="5" width="22.28515625" style="2" customWidth="1"/>
    <col min="6" max="6" width="20.85546875" style="2" customWidth="1"/>
    <col min="7" max="7" width="27" style="2" customWidth="1"/>
    <col min="8" max="16384" width="29.28515625" style="2"/>
  </cols>
  <sheetData>
    <row r="1" spans="1:7" x14ac:dyDescent="0.3">
      <c r="A1" s="1" t="s">
        <v>12</v>
      </c>
      <c r="B1" s="73" t="s">
        <v>25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103151.25</v>
      </c>
      <c r="C5" s="23">
        <v>134594.22</v>
      </c>
      <c r="D5" s="11">
        <v>306869.64</v>
      </c>
      <c r="E5" s="12">
        <v>271112.23</v>
      </c>
      <c r="F5" s="13">
        <v>10060</v>
      </c>
      <c r="G5" s="14">
        <f>D5-E5+C5</f>
        <v>170351.63000000003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.5" customHeight="1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94</v>
      </c>
      <c r="C10" s="62"/>
      <c r="D10" s="87"/>
      <c r="E10" s="69">
        <v>205172.99</v>
      </c>
      <c r="F10" s="70"/>
      <c r="G10" s="71"/>
    </row>
    <row r="11" spans="1:7" x14ac:dyDescent="0.3">
      <c r="A11" s="1"/>
      <c r="B11" s="86" t="s">
        <v>95</v>
      </c>
      <c r="C11" s="62"/>
      <c r="D11" s="87"/>
      <c r="E11" s="63">
        <v>198932.67</v>
      </c>
      <c r="F11" s="64"/>
      <c r="G11" s="65"/>
    </row>
    <row r="12" spans="1:7" x14ac:dyDescent="0.3">
      <c r="A12" s="1"/>
      <c r="B12" s="61" t="s">
        <v>63</v>
      </c>
      <c r="C12" s="62"/>
      <c r="D12" s="72"/>
      <c r="E12" s="63">
        <v>51925.26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456030.92000000004</v>
      </c>
      <c r="F13" s="60"/>
      <c r="G13" s="60"/>
    </row>
    <row r="14" spans="1:7" ht="36.75" customHeight="1" thickBot="1" x14ac:dyDescent="0.35">
      <c r="A14" s="1"/>
      <c r="B14" s="89" t="s">
        <v>55</v>
      </c>
      <c r="C14" s="90"/>
      <c r="D14" s="91"/>
      <c r="E14" s="92">
        <f>B5+E5+F5-E13</f>
        <v>-71707.440000000061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hidden="1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3158.5</v>
      </c>
      <c r="C19" s="19"/>
      <c r="D19" s="97">
        <f>B19*6.81*12</f>
        <v>258112.62</v>
      </c>
      <c r="E19" s="98"/>
      <c r="F19" s="12"/>
      <c r="G19" s="20"/>
    </row>
    <row r="20" spans="1:7" ht="24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28"/>
  <sheetViews>
    <sheetView workbookViewId="0">
      <selection activeCell="J14" sqref="J14"/>
    </sheetView>
  </sheetViews>
  <sheetFormatPr defaultColWidth="29.28515625" defaultRowHeight="18.75" x14ac:dyDescent="0.3"/>
  <cols>
    <col min="1" max="1" width="5" style="2" customWidth="1"/>
    <col min="2" max="2" width="29.28515625" style="2"/>
    <col min="3" max="3" width="23.85546875" style="2" customWidth="1"/>
    <col min="4" max="4" width="16.7109375" style="2" customWidth="1"/>
    <col min="5" max="5" width="22.140625" style="2" customWidth="1"/>
    <col min="6" max="6" width="21.5703125" style="2" customWidth="1"/>
    <col min="7" max="7" width="24.140625" style="2" customWidth="1"/>
    <col min="8" max="16384" width="29.28515625" style="2"/>
  </cols>
  <sheetData>
    <row r="1" spans="1:7" x14ac:dyDescent="0.3">
      <c r="A1" s="1" t="s">
        <v>12</v>
      </c>
      <c r="B1" s="73" t="s">
        <v>26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-17045.82</v>
      </c>
      <c r="C5" s="23">
        <v>77856.27</v>
      </c>
      <c r="D5" s="11">
        <v>343606.8</v>
      </c>
      <c r="E5" s="12">
        <v>318330.89</v>
      </c>
      <c r="F5" s="13">
        <v>10060</v>
      </c>
      <c r="G5" s="14">
        <f>D5-E5+C5</f>
        <v>103132.17999999998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96</v>
      </c>
      <c r="C10" s="62"/>
      <c r="D10" s="87"/>
      <c r="E10" s="69">
        <v>123094.1</v>
      </c>
      <c r="F10" s="70"/>
      <c r="G10" s="71"/>
    </row>
    <row r="11" spans="1:7" x14ac:dyDescent="0.3">
      <c r="A11" s="1"/>
      <c r="B11" s="61" t="s">
        <v>97</v>
      </c>
      <c r="C11" s="62"/>
      <c r="D11" s="62"/>
      <c r="E11" s="70">
        <v>55424.65</v>
      </c>
      <c r="F11" s="70"/>
      <c r="G11" s="70"/>
    </row>
    <row r="12" spans="1:7" x14ac:dyDescent="0.3">
      <c r="A12" s="1"/>
      <c r="B12" s="61" t="s">
        <v>98</v>
      </c>
      <c r="C12" s="62"/>
      <c r="D12" s="62"/>
      <c r="E12" s="63">
        <v>58902.63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237421.38</v>
      </c>
      <c r="F13" s="60"/>
      <c r="G13" s="60"/>
    </row>
    <row r="14" spans="1:7" ht="40.5" customHeight="1" thickBot="1" x14ac:dyDescent="0.35">
      <c r="A14" s="1"/>
      <c r="B14" s="89" t="s">
        <v>55</v>
      </c>
      <c r="C14" s="90"/>
      <c r="D14" s="91"/>
      <c r="E14" s="92">
        <f>B5+E5+F5-E13</f>
        <v>73923.69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3556.7</v>
      </c>
      <c r="C19" s="19"/>
      <c r="D19" s="97">
        <f>B19*6.81*12</f>
        <v>290653.52399999998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8"/>
  <sheetViews>
    <sheetView workbookViewId="0">
      <selection activeCell="F6" sqref="F6"/>
    </sheetView>
  </sheetViews>
  <sheetFormatPr defaultColWidth="29.28515625" defaultRowHeight="18.75" x14ac:dyDescent="0.3"/>
  <cols>
    <col min="1" max="1" width="4.85546875" style="2" customWidth="1"/>
    <col min="2" max="2" width="28.140625" style="2" customWidth="1"/>
    <col min="3" max="3" width="24.5703125" style="2" customWidth="1"/>
    <col min="4" max="4" width="16.140625" style="2" customWidth="1"/>
    <col min="5" max="5" width="22.7109375" style="2" customWidth="1"/>
    <col min="6" max="6" width="21.28515625" style="2" customWidth="1"/>
    <col min="7" max="7" width="24.28515625" style="2" customWidth="1"/>
    <col min="8" max="16384" width="29.28515625" style="2"/>
  </cols>
  <sheetData>
    <row r="1" spans="1:7" x14ac:dyDescent="0.3">
      <c r="A1" s="1" t="s">
        <v>12</v>
      </c>
      <c r="B1" s="73" t="s">
        <v>27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193086.91</v>
      </c>
      <c r="C5" s="23">
        <v>70989.649999999994</v>
      </c>
      <c r="D5" s="11">
        <v>305192.61</v>
      </c>
      <c r="E5" s="12">
        <v>290055.93</v>
      </c>
      <c r="F5" s="13">
        <v>10060</v>
      </c>
      <c r="G5" s="14">
        <f>D5-E5+C5</f>
        <v>86126.329999999987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ht="36" customHeight="1" x14ac:dyDescent="0.3">
      <c r="A10" s="1"/>
      <c r="B10" s="86" t="s">
        <v>99</v>
      </c>
      <c r="C10" s="62"/>
      <c r="D10" s="87"/>
      <c r="E10" s="69">
        <v>29715.06</v>
      </c>
      <c r="F10" s="70"/>
      <c r="G10" s="71"/>
    </row>
    <row r="11" spans="1:7" x14ac:dyDescent="0.3">
      <c r="A11" s="1"/>
      <c r="B11" s="61" t="s">
        <v>100</v>
      </c>
      <c r="C11" s="62"/>
      <c r="D11" s="62"/>
      <c r="E11" s="70">
        <v>343540.22</v>
      </c>
      <c r="F11" s="70"/>
      <c r="G11" s="70"/>
    </row>
    <row r="12" spans="1:7" x14ac:dyDescent="0.3">
      <c r="A12" s="1"/>
      <c r="B12" s="61" t="s">
        <v>63</v>
      </c>
      <c r="C12" s="62"/>
      <c r="D12" s="62"/>
      <c r="E12" s="63">
        <v>25944.61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399199.88999999996</v>
      </c>
      <c r="F13" s="60"/>
      <c r="G13" s="60"/>
    </row>
    <row r="14" spans="1:7" ht="38.25" customHeight="1" thickBot="1" x14ac:dyDescent="0.35">
      <c r="A14" s="1"/>
      <c r="B14" s="89" t="s">
        <v>55</v>
      </c>
      <c r="C14" s="90"/>
      <c r="D14" s="91"/>
      <c r="E14" s="92">
        <f>B5+E5+F5-E13</f>
        <v>94002.950000000012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3139</v>
      </c>
      <c r="C19" s="19"/>
      <c r="D19" s="97">
        <f>B19*6.81*12</f>
        <v>256519.08000000002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27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30"/>
  <sheetViews>
    <sheetView workbookViewId="0">
      <selection activeCell="E25" sqref="E25"/>
    </sheetView>
  </sheetViews>
  <sheetFormatPr defaultColWidth="29.28515625" defaultRowHeight="18.75" x14ac:dyDescent="0.3"/>
  <cols>
    <col min="1" max="1" width="2.5703125" style="2" customWidth="1"/>
    <col min="2" max="2" width="28" style="2" customWidth="1"/>
    <col min="3" max="3" width="24.28515625" style="2" customWidth="1"/>
    <col min="4" max="4" width="16.85546875" style="2" customWidth="1"/>
    <col min="5" max="5" width="23" style="2" customWidth="1"/>
    <col min="6" max="6" width="20.5703125" style="2" customWidth="1"/>
    <col min="7" max="7" width="23.85546875" style="2" customWidth="1"/>
    <col min="8" max="16384" width="29.28515625" style="2"/>
  </cols>
  <sheetData>
    <row r="1" spans="1:7" x14ac:dyDescent="0.3">
      <c r="A1" s="1" t="s">
        <v>12</v>
      </c>
      <c r="B1" s="73" t="s">
        <v>28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156252.03</v>
      </c>
      <c r="C5" s="23">
        <v>169455.5</v>
      </c>
      <c r="D5" s="11">
        <v>346978.02</v>
      </c>
      <c r="E5" s="12">
        <v>296646.23</v>
      </c>
      <c r="F5" s="13">
        <v>10060</v>
      </c>
      <c r="G5" s="14">
        <f>D5-E5+C5</f>
        <v>219787.29000000004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101</v>
      </c>
      <c r="C10" s="62"/>
      <c r="D10" s="87"/>
      <c r="E10" s="69">
        <v>178576.73</v>
      </c>
      <c r="F10" s="70"/>
      <c r="G10" s="71"/>
    </row>
    <row r="11" spans="1:7" x14ac:dyDescent="0.3">
      <c r="A11" s="1"/>
      <c r="B11" s="61" t="s">
        <v>102</v>
      </c>
      <c r="C11" s="62"/>
      <c r="D11" s="62"/>
      <c r="E11" s="70">
        <v>5713.76</v>
      </c>
      <c r="F11" s="70"/>
      <c r="G11" s="70"/>
    </row>
    <row r="12" spans="1:7" x14ac:dyDescent="0.3">
      <c r="A12" s="1"/>
      <c r="B12" s="61" t="s">
        <v>63</v>
      </c>
      <c r="C12" s="62"/>
      <c r="D12" s="72"/>
      <c r="E12" s="63">
        <v>32337.09</v>
      </c>
      <c r="F12" s="64"/>
      <c r="G12" s="65"/>
    </row>
    <row r="13" spans="1:7" x14ac:dyDescent="0.3">
      <c r="A13" s="1"/>
      <c r="B13" s="61" t="s">
        <v>104</v>
      </c>
      <c r="C13" s="62"/>
      <c r="D13" s="72"/>
      <c r="E13" s="63">
        <v>196854.05</v>
      </c>
      <c r="F13" s="64"/>
      <c r="G13" s="65"/>
    </row>
    <row r="14" spans="1:7" x14ac:dyDescent="0.3">
      <c r="A14" s="1"/>
      <c r="B14" s="61" t="s">
        <v>103</v>
      </c>
      <c r="C14" s="62"/>
      <c r="D14" s="62"/>
      <c r="E14" s="63">
        <v>9400</v>
      </c>
      <c r="F14" s="64"/>
      <c r="G14" s="65"/>
    </row>
    <row r="15" spans="1:7" x14ac:dyDescent="0.3">
      <c r="A15" s="1"/>
      <c r="B15" s="66" t="s">
        <v>7</v>
      </c>
      <c r="C15" s="67"/>
      <c r="D15" s="68"/>
      <c r="E15" s="60">
        <f>E10+E11+E12+E13+E14</f>
        <v>422881.63</v>
      </c>
      <c r="F15" s="60"/>
      <c r="G15" s="60"/>
    </row>
    <row r="16" spans="1:7" ht="38.25" customHeight="1" thickBot="1" x14ac:dyDescent="0.35">
      <c r="A16" s="1"/>
      <c r="B16" s="89" t="s">
        <v>55</v>
      </c>
      <c r="C16" s="90"/>
      <c r="D16" s="91"/>
      <c r="E16" s="92">
        <f>B5+E5+F5-E15</f>
        <v>40076.630000000005</v>
      </c>
      <c r="F16" s="93"/>
      <c r="G16" s="94"/>
    </row>
    <row r="17" spans="1:7" x14ac:dyDescent="0.3">
      <c r="A17" s="1"/>
      <c r="B17" s="1"/>
      <c r="C17" s="1"/>
      <c r="D17" s="1"/>
      <c r="E17" s="1"/>
      <c r="F17" s="15"/>
      <c r="G17" s="1"/>
    </row>
    <row r="18" spans="1:7" x14ac:dyDescent="0.3">
      <c r="A18" s="1"/>
      <c r="B18" s="1"/>
      <c r="C18" s="1"/>
      <c r="D18" s="1"/>
      <c r="E18" s="1"/>
      <c r="F18" s="1"/>
      <c r="G18" s="1"/>
    </row>
    <row r="19" spans="1:7" ht="19.5" hidden="1" thickBot="1" x14ac:dyDescent="0.35">
      <c r="A19" s="1"/>
      <c r="B19" s="74" t="s">
        <v>8</v>
      </c>
      <c r="C19" s="76"/>
      <c r="D19" s="76"/>
      <c r="E19" s="76"/>
      <c r="F19" s="76"/>
      <c r="G19" s="77"/>
    </row>
    <row r="20" spans="1:7" ht="57" hidden="1" thickBot="1" x14ac:dyDescent="0.35">
      <c r="A20" s="1"/>
      <c r="B20" s="6" t="s">
        <v>9</v>
      </c>
      <c r="C20" s="6"/>
      <c r="D20" s="95" t="s">
        <v>10</v>
      </c>
      <c r="E20" s="96"/>
      <c r="F20" s="18"/>
      <c r="G20" s="8" t="s">
        <v>11</v>
      </c>
    </row>
    <row r="21" spans="1:7" ht="19.5" hidden="1" thickBot="1" x14ac:dyDescent="0.35">
      <c r="A21" s="1"/>
      <c r="B21" s="19">
        <v>3684.82</v>
      </c>
      <c r="C21" s="19"/>
      <c r="D21" s="97">
        <f>B21*6.81*12</f>
        <v>301123.49040000001</v>
      </c>
      <c r="E21" s="98"/>
      <c r="F21" s="12"/>
      <c r="G21" s="20"/>
    </row>
    <row r="22" spans="1:7" hidden="1" x14ac:dyDescent="0.3">
      <c r="A22" s="1"/>
      <c r="B22" s="1" t="s">
        <v>12</v>
      </c>
      <c r="C22" s="1"/>
      <c r="D22" s="1"/>
      <c r="E22" s="1"/>
      <c r="F22" s="30"/>
      <c r="G22" s="1"/>
    </row>
    <row r="23" spans="1:7" x14ac:dyDescent="0.3">
      <c r="A23" s="1"/>
      <c r="B23" s="88" t="s">
        <v>42</v>
      </c>
      <c r="C23" s="88"/>
      <c r="D23" s="88"/>
      <c r="E23" s="21"/>
      <c r="F23" s="1"/>
      <c r="G23" s="22"/>
    </row>
    <row r="24" spans="1:7" x14ac:dyDescent="0.3">
      <c r="A24" s="1"/>
      <c r="B24" s="88" t="s">
        <v>43</v>
      </c>
      <c r="C24" s="88"/>
      <c r="D24" s="88"/>
      <c r="E24" s="1"/>
      <c r="F24" s="1"/>
      <c r="G24" s="1" t="s">
        <v>44</v>
      </c>
    </row>
    <row r="26" spans="1:7" x14ac:dyDescent="0.3">
      <c r="E26" s="2" t="s">
        <v>12</v>
      </c>
    </row>
    <row r="29" spans="1:7" x14ac:dyDescent="0.3">
      <c r="E29" s="2" t="s">
        <v>12</v>
      </c>
    </row>
    <row r="30" spans="1:7" x14ac:dyDescent="0.3">
      <c r="G30" s="2" t="s">
        <v>12</v>
      </c>
    </row>
  </sheetData>
  <mergeCells count="24">
    <mergeCell ref="B1:G1"/>
    <mergeCell ref="B3:G3"/>
    <mergeCell ref="B8:G8"/>
    <mergeCell ref="B9:D9"/>
    <mergeCell ref="E9:G9"/>
    <mergeCell ref="B24:D24"/>
    <mergeCell ref="B16:D16"/>
    <mergeCell ref="E16:G16"/>
    <mergeCell ref="B19:G19"/>
    <mergeCell ref="D20:E20"/>
    <mergeCell ref="D21:E21"/>
    <mergeCell ref="B23:D23"/>
    <mergeCell ref="B15:D15"/>
    <mergeCell ref="E10:G10"/>
    <mergeCell ref="B11:D11"/>
    <mergeCell ref="E11:G11"/>
    <mergeCell ref="B12:D12"/>
    <mergeCell ref="B13:D13"/>
    <mergeCell ref="E13:G13"/>
    <mergeCell ref="E15:G15"/>
    <mergeCell ref="B14:D14"/>
    <mergeCell ref="E12:G12"/>
    <mergeCell ref="B10:D10"/>
    <mergeCell ref="E14:G14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28"/>
  <sheetViews>
    <sheetView workbookViewId="0">
      <selection activeCell="H21" sqref="H21"/>
    </sheetView>
  </sheetViews>
  <sheetFormatPr defaultColWidth="29.28515625" defaultRowHeight="18.75" x14ac:dyDescent="0.3"/>
  <cols>
    <col min="1" max="1" width="4.7109375" style="2" customWidth="1"/>
    <col min="2" max="2" width="27.85546875" style="2" customWidth="1"/>
    <col min="3" max="3" width="25.5703125" style="2" customWidth="1"/>
    <col min="4" max="4" width="17.5703125" style="2" customWidth="1"/>
    <col min="5" max="5" width="22" style="2" customWidth="1"/>
    <col min="6" max="6" width="21.140625" style="2" customWidth="1"/>
    <col min="7" max="7" width="24.28515625" style="2" customWidth="1"/>
    <col min="8" max="16384" width="29.28515625" style="2"/>
  </cols>
  <sheetData>
    <row r="1" spans="1:7" x14ac:dyDescent="0.3">
      <c r="A1" s="1" t="s">
        <v>12</v>
      </c>
      <c r="B1" s="73" t="s">
        <v>29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59649.94</v>
      </c>
      <c r="C5" s="23">
        <v>118934.82</v>
      </c>
      <c r="D5" s="11">
        <v>250213.92</v>
      </c>
      <c r="E5" s="12">
        <v>249577.47</v>
      </c>
      <c r="F5" s="13">
        <v>9740</v>
      </c>
      <c r="G5" s="14">
        <f>D5-E5+C5</f>
        <v>119571.27000000002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105</v>
      </c>
      <c r="C10" s="62"/>
      <c r="D10" s="87"/>
      <c r="E10" s="69">
        <v>81714.28</v>
      </c>
      <c r="F10" s="70"/>
      <c r="G10" s="71"/>
    </row>
    <row r="11" spans="1:7" x14ac:dyDescent="0.3">
      <c r="A11" s="1"/>
      <c r="B11" s="70" t="s">
        <v>63</v>
      </c>
      <c r="C11" s="70"/>
      <c r="D11" s="70"/>
      <c r="E11" s="101">
        <v>42131.15</v>
      </c>
      <c r="F11" s="102"/>
      <c r="G11" s="102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SUM(E10:E12)</f>
        <v>123845.43</v>
      </c>
      <c r="F13" s="60"/>
      <c r="G13" s="60"/>
    </row>
    <row r="14" spans="1:7" ht="39.75" customHeight="1" thickBot="1" x14ac:dyDescent="0.35">
      <c r="A14" s="1"/>
      <c r="B14" s="89" t="s">
        <v>55</v>
      </c>
      <c r="C14" s="90"/>
      <c r="D14" s="91"/>
      <c r="E14" s="92">
        <f>B5+E5+F5-E13</f>
        <v>195121.98000000004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2585.6</v>
      </c>
      <c r="C19" s="19"/>
      <c r="D19" s="97">
        <f>B19*6.81*12</f>
        <v>211295.23199999996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51</v>
      </c>
    </row>
  </sheetData>
  <mergeCells count="20">
    <mergeCell ref="B1:G1"/>
    <mergeCell ref="B3:G3"/>
    <mergeCell ref="B8:G8"/>
    <mergeCell ref="B9:D9"/>
    <mergeCell ref="E9:G9"/>
    <mergeCell ref="B22:D22"/>
    <mergeCell ref="B14:D14"/>
    <mergeCell ref="E14:G14"/>
    <mergeCell ref="B17:G17"/>
    <mergeCell ref="D18:E18"/>
    <mergeCell ref="B21:D21"/>
    <mergeCell ref="B12:D12"/>
    <mergeCell ref="E12:G12"/>
    <mergeCell ref="B13:D13"/>
    <mergeCell ref="B10:D10"/>
    <mergeCell ref="E11:G11"/>
    <mergeCell ref="E10:G10"/>
    <mergeCell ref="B11:D11"/>
    <mergeCell ref="E13:G13"/>
    <mergeCell ref="D19:E1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9"/>
  <sheetViews>
    <sheetView workbookViewId="0">
      <selection activeCell="C26" sqref="C26"/>
    </sheetView>
  </sheetViews>
  <sheetFormatPr defaultColWidth="29.28515625" defaultRowHeight="18.75" x14ac:dyDescent="0.3"/>
  <cols>
    <col min="1" max="1" width="4.5703125" style="2" customWidth="1"/>
    <col min="2" max="2" width="27.28515625" style="2" customWidth="1"/>
    <col min="3" max="3" width="25.42578125" style="2" customWidth="1"/>
    <col min="4" max="4" width="16.140625" style="2" customWidth="1"/>
    <col min="5" max="5" width="22.5703125" style="2" customWidth="1"/>
    <col min="6" max="6" width="21.140625" style="2" customWidth="1"/>
    <col min="7" max="7" width="24.7109375" style="2" customWidth="1"/>
    <col min="8" max="16384" width="29.28515625" style="2"/>
  </cols>
  <sheetData>
    <row r="1" spans="1:7" x14ac:dyDescent="0.3">
      <c r="A1" s="1" t="s">
        <v>12</v>
      </c>
      <c r="B1" s="73" t="s">
        <v>30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73879.58</v>
      </c>
      <c r="C5" s="23">
        <v>83908.49</v>
      </c>
      <c r="D5" s="11">
        <v>248861.46</v>
      </c>
      <c r="E5" s="12">
        <v>278192.11</v>
      </c>
      <c r="F5" s="13">
        <v>9800</v>
      </c>
      <c r="G5" s="14">
        <f>D5-E5+C5</f>
        <v>54577.840000000011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106</v>
      </c>
      <c r="C10" s="62"/>
      <c r="D10" s="87"/>
      <c r="E10" s="69">
        <v>7000</v>
      </c>
      <c r="F10" s="70"/>
      <c r="G10" s="71"/>
    </row>
    <row r="11" spans="1:7" x14ac:dyDescent="0.3">
      <c r="A11" s="1"/>
      <c r="B11" s="61" t="s">
        <v>63</v>
      </c>
      <c r="C11" s="62"/>
      <c r="D11" s="62"/>
      <c r="E11" s="70">
        <v>35836.47</v>
      </c>
      <c r="F11" s="70"/>
      <c r="G11" s="70"/>
    </row>
    <row r="12" spans="1:7" x14ac:dyDescent="0.3">
      <c r="A12" s="1"/>
      <c r="B12" s="61" t="s">
        <v>107</v>
      </c>
      <c r="C12" s="62"/>
      <c r="D12" s="62"/>
      <c r="E12" s="63">
        <v>134711.60999999999</v>
      </c>
      <c r="F12" s="64"/>
      <c r="G12" s="65"/>
    </row>
    <row r="13" spans="1:7" x14ac:dyDescent="0.3">
      <c r="A13" s="1"/>
      <c r="B13" s="61" t="s">
        <v>108</v>
      </c>
      <c r="C13" s="62"/>
      <c r="D13" s="62"/>
      <c r="E13" s="63">
        <v>134711.60999999999</v>
      </c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E10+E11+E12+E13</f>
        <v>312259.68999999994</v>
      </c>
      <c r="F14" s="60"/>
      <c r="G14" s="60"/>
    </row>
    <row r="15" spans="1:7" ht="44.25" customHeight="1" thickBot="1" x14ac:dyDescent="0.35">
      <c r="A15" s="1"/>
      <c r="B15" s="89" t="s">
        <v>55</v>
      </c>
      <c r="C15" s="90"/>
      <c r="D15" s="91"/>
      <c r="E15" s="92">
        <f>B5+E5+F5-E14</f>
        <v>49612.000000000058</v>
      </c>
      <c r="F15" s="93"/>
      <c r="G15" s="94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18"/>
      <c r="G19" s="8" t="s">
        <v>11</v>
      </c>
    </row>
    <row r="20" spans="1:7" ht="19.5" hidden="1" thickBot="1" x14ac:dyDescent="0.35">
      <c r="A20" s="1"/>
      <c r="B20" s="19">
        <v>2564.3000000000002</v>
      </c>
      <c r="C20" s="19"/>
      <c r="D20" s="97">
        <f>B20*6.81*12</f>
        <v>209554.59600000002</v>
      </c>
      <c r="E20" s="98"/>
      <c r="F20" s="12"/>
      <c r="G20" s="20"/>
    </row>
    <row r="21" spans="1:7" hidden="1" x14ac:dyDescent="0.3">
      <c r="A21" s="1"/>
      <c r="B21" s="1" t="s">
        <v>12</v>
      </c>
      <c r="C21" s="1"/>
      <c r="D21" s="1"/>
      <c r="E21" s="1"/>
      <c r="F21" s="30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22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8" spans="1:7" x14ac:dyDescent="0.3">
      <c r="E28" s="2" t="s">
        <v>12</v>
      </c>
    </row>
    <row r="29" spans="1:7" x14ac:dyDescent="0.3">
      <c r="G29" s="2" t="s">
        <v>12</v>
      </c>
    </row>
  </sheetData>
  <mergeCells count="22">
    <mergeCell ref="B23:D23"/>
    <mergeCell ref="B15:D15"/>
    <mergeCell ref="E15:G15"/>
    <mergeCell ref="B18:G18"/>
    <mergeCell ref="D19:E19"/>
    <mergeCell ref="D20:E20"/>
    <mergeCell ref="B22:D22"/>
    <mergeCell ref="B1:G1"/>
    <mergeCell ref="B3:G3"/>
    <mergeCell ref="B8:G8"/>
    <mergeCell ref="B9:D9"/>
    <mergeCell ref="E9:G9"/>
    <mergeCell ref="E14:G14"/>
    <mergeCell ref="B12:D12"/>
    <mergeCell ref="E12:G12"/>
    <mergeCell ref="B14:D14"/>
    <mergeCell ref="E10:G10"/>
    <mergeCell ref="B11:D11"/>
    <mergeCell ref="E11:G11"/>
    <mergeCell ref="B13:D13"/>
    <mergeCell ref="E13:G13"/>
    <mergeCell ref="B10:D10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0"/>
  <sheetViews>
    <sheetView workbookViewId="0">
      <selection activeCell="E16" sqref="E16:G16"/>
    </sheetView>
  </sheetViews>
  <sheetFormatPr defaultColWidth="29.28515625" defaultRowHeight="18.75" x14ac:dyDescent="0.3"/>
  <cols>
    <col min="1" max="1" width="2" style="2" customWidth="1"/>
    <col min="2" max="2" width="29.28515625" style="2"/>
    <col min="3" max="3" width="25.5703125" style="2" customWidth="1"/>
    <col min="4" max="4" width="18.7109375" style="2" customWidth="1"/>
    <col min="5" max="5" width="22.140625" style="2" customWidth="1"/>
    <col min="6" max="6" width="22.5703125" style="2" customWidth="1"/>
    <col min="7" max="7" width="23.5703125" style="2" customWidth="1"/>
    <col min="8" max="16384" width="29.28515625" style="2"/>
  </cols>
  <sheetData>
    <row r="1" spans="1:7" x14ac:dyDescent="0.3">
      <c r="A1" s="1" t="s">
        <v>12</v>
      </c>
      <c r="B1" s="73" t="s">
        <v>31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56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174262.24</v>
      </c>
      <c r="C5" s="23">
        <v>164791.81</v>
      </c>
      <c r="D5" s="11">
        <v>607822.38</v>
      </c>
      <c r="E5" s="12">
        <v>620481.21</v>
      </c>
      <c r="F5" s="13">
        <v>10330</v>
      </c>
      <c r="G5" s="14">
        <f>D5-E5+C5</f>
        <v>152132.98000000004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109</v>
      </c>
      <c r="C10" s="62"/>
      <c r="D10" s="87"/>
      <c r="E10" s="69">
        <v>1720</v>
      </c>
      <c r="F10" s="70"/>
      <c r="G10" s="71"/>
    </row>
    <row r="11" spans="1:7" x14ac:dyDescent="0.3">
      <c r="A11" s="1"/>
      <c r="B11" s="61" t="s">
        <v>63</v>
      </c>
      <c r="C11" s="62"/>
      <c r="D11" s="62"/>
      <c r="E11" s="70">
        <v>105119.48</v>
      </c>
      <c r="F11" s="70"/>
      <c r="G11" s="70"/>
    </row>
    <row r="12" spans="1:7" x14ac:dyDescent="0.3">
      <c r="A12" s="1"/>
      <c r="B12" s="61" t="s">
        <v>110</v>
      </c>
      <c r="C12" s="62"/>
      <c r="D12" s="62"/>
      <c r="E12" s="63">
        <v>598102.68000000005</v>
      </c>
      <c r="F12" s="64"/>
      <c r="G12" s="65"/>
    </row>
    <row r="13" spans="1:7" x14ac:dyDescent="0.3">
      <c r="A13" s="1"/>
      <c r="B13" s="61" t="s">
        <v>111</v>
      </c>
      <c r="C13" s="62"/>
      <c r="D13" s="72"/>
      <c r="E13" s="63">
        <v>9435.14</v>
      </c>
      <c r="F13" s="64"/>
      <c r="G13" s="65"/>
    </row>
    <row r="14" spans="1:7" x14ac:dyDescent="0.3">
      <c r="A14" s="1"/>
      <c r="B14" s="61" t="s">
        <v>96</v>
      </c>
      <c r="C14" s="62"/>
      <c r="D14" s="72"/>
      <c r="E14" s="63">
        <v>8071.91</v>
      </c>
      <c r="F14" s="64"/>
      <c r="G14" s="65"/>
    </row>
    <row r="15" spans="1:7" x14ac:dyDescent="0.3">
      <c r="A15" s="1"/>
      <c r="B15" s="66" t="s">
        <v>7</v>
      </c>
      <c r="C15" s="67"/>
      <c r="D15" s="68"/>
      <c r="E15" s="60">
        <f>E10+E11+E12+E14+E13</f>
        <v>722449.21000000008</v>
      </c>
      <c r="F15" s="60"/>
      <c r="G15" s="60"/>
    </row>
    <row r="16" spans="1:7" ht="42" customHeight="1" thickBot="1" x14ac:dyDescent="0.35">
      <c r="A16" s="1"/>
      <c r="B16" s="89" t="s">
        <v>55</v>
      </c>
      <c r="C16" s="90"/>
      <c r="D16" s="91"/>
      <c r="E16" s="92">
        <f>B5+E5+F5-E15</f>
        <v>82624.239999999874</v>
      </c>
      <c r="F16" s="93"/>
      <c r="G16" s="94"/>
    </row>
    <row r="17" spans="1:7" x14ac:dyDescent="0.3">
      <c r="A17" s="1"/>
      <c r="B17" s="1"/>
      <c r="C17" s="1"/>
      <c r="D17" s="1"/>
      <c r="E17" s="1"/>
      <c r="F17" s="15"/>
      <c r="G17" s="1"/>
    </row>
    <row r="18" spans="1:7" x14ac:dyDescent="0.3">
      <c r="A18" s="1"/>
      <c r="B18" s="1"/>
      <c r="C18" s="1"/>
      <c r="D18" s="1"/>
      <c r="E18" s="15"/>
      <c r="F18" s="1"/>
      <c r="G18" s="1"/>
    </row>
    <row r="19" spans="1:7" ht="19.5" hidden="1" thickBot="1" x14ac:dyDescent="0.35">
      <c r="A19" s="1"/>
      <c r="B19" s="74" t="s">
        <v>8</v>
      </c>
      <c r="C19" s="76"/>
      <c r="D19" s="76"/>
      <c r="E19" s="76"/>
      <c r="F19" s="76"/>
      <c r="G19" s="77"/>
    </row>
    <row r="20" spans="1:7" ht="57" hidden="1" thickBot="1" x14ac:dyDescent="0.35">
      <c r="A20" s="1"/>
      <c r="B20" s="6" t="s">
        <v>9</v>
      </c>
      <c r="C20" s="6"/>
      <c r="D20" s="95" t="s">
        <v>10</v>
      </c>
      <c r="E20" s="96"/>
      <c r="F20" s="18"/>
      <c r="G20" s="8" t="s">
        <v>11</v>
      </c>
    </row>
    <row r="21" spans="1:7" ht="19.5" hidden="1" thickBot="1" x14ac:dyDescent="0.35">
      <c r="A21" s="1"/>
      <c r="B21" s="19">
        <v>5093.8999999999996</v>
      </c>
      <c r="C21" s="19"/>
      <c r="D21" s="97">
        <f>B21*6.81*12</f>
        <v>416273.50799999991</v>
      </c>
      <c r="E21" s="98"/>
      <c r="F21" s="12"/>
      <c r="G21" s="20"/>
    </row>
    <row r="22" spans="1:7" hidden="1" x14ac:dyDescent="0.3">
      <c r="A22" s="1"/>
      <c r="B22" s="1" t="s">
        <v>12</v>
      </c>
      <c r="C22" s="1"/>
      <c r="D22" s="1"/>
      <c r="E22" s="1"/>
      <c r="F22" s="30"/>
      <c r="G22" s="1"/>
    </row>
    <row r="23" spans="1:7" x14ac:dyDescent="0.3">
      <c r="A23" s="1"/>
      <c r="B23" s="88" t="s">
        <v>42</v>
      </c>
      <c r="C23" s="88"/>
      <c r="D23" s="88"/>
      <c r="E23" s="21"/>
      <c r="F23" s="1"/>
      <c r="G23" s="22"/>
    </row>
    <row r="24" spans="1:7" x14ac:dyDescent="0.3">
      <c r="A24" s="1"/>
      <c r="B24" s="88" t="s">
        <v>43</v>
      </c>
      <c r="C24" s="88"/>
      <c r="D24" s="88"/>
      <c r="E24" s="1"/>
      <c r="F24" s="1"/>
      <c r="G24" s="1" t="s">
        <v>44</v>
      </c>
    </row>
    <row r="26" spans="1:7" x14ac:dyDescent="0.3">
      <c r="E26" s="2" t="s">
        <v>12</v>
      </c>
    </row>
    <row r="29" spans="1:7" x14ac:dyDescent="0.3">
      <c r="E29" s="2" t="s">
        <v>12</v>
      </c>
    </row>
    <row r="30" spans="1:7" x14ac:dyDescent="0.3">
      <c r="G30" s="2" t="s">
        <v>12</v>
      </c>
    </row>
  </sheetData>
  <mergeCells count="24">
    <mergeCell ref="E13:G13"/>
    <mergeCell ref="B10:D10"/>
    <mergeCell ref="B12:D12"/>
    <mergeCell ref="E12:G12"/>
    <mergeCell ref="B15:D15"/>
    <mergeCell ref="E10:G10"/>
    <mergeCell ref="B11:D11"/>
    <mergeCell ref="E11:G11"/>
    <mergeCell ref="B14:D14"/>
    <mergeCell ref="E14:G14"/>
    <mergeCell ref="B13:D13"/>
    <mergeCell ref="E15:G15"/>
    <mergeCell ref="B1:G1"/>
    <mergeCell ref="B3:G3"/>
    <mergeCell ref="B8:G8"/>
    <mergeCell ref="B9:D9"/>
    <mergeCell ref="E9:G9"/>
    <mergeCell ref="B24:D24"/>
    <mergeCell ref="B16:D16"/>
    <mergeCell ref="E16:G16"/>
    <mergeCell ref="B19:G19"/>
    <mergeCell ref="D20:E20"/>
    <mergeCell ref="D21:E21"/>
    <mergeCell ref="B23:D23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G28"/>
  <sheetViews>
    <sheetView workbookViewId="0">
      <selection activeCell="E10" sqref="E10:G10"/>
    </sheetView>
  </sheetViews>
  <sheetFormatPr defaultColWidth="29.28515625" defaultRowHeight="18.75" x14ac:dyDescent="0.3"/>
  <cols>
    <col min="1" max="1" width="2.28515625" style="2" customWidth="1"/>
    <col min="2" max="2" width="27.5703125" style="2" customWidth="1"/>
    <col min="3" max="3" width="26" style="2" customWidth="1"/>
    <col min="4" max="4" width="15.85546875" style="2" customWidth="1"/>
    <col min="5" max="5" width="22.42578125" style="2" customWidth="1"/>
    <col min="6" max="6" width="21.28515625" style="2" customWidth="1"/>
    <col min="7" max="7" width="24.85546875" style="2" customWidth="1"/>
    <col min="8" max="16384" width="29.28515625" style="2"/>
  </cols>
  <sheetData>
    <row r="1" spans="1:7" x14ac:dyDescent="0.3">
      <c r="A1" s="1" t="s">
        <v>12</v>
      </c>
      <c r="B1" s="73" t="s">
        <v>32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-92287.87</v>
      </c>
      <c r="C5" s="23">
        <v>82975.95</v>
      </c>
      <c r="D5" s="11">
        <v>342737.46</v>
      </c>
      <c r="E5" s="12">
        <v>331460.27</v>
      </c>
      <c r="F5" s="13">
        <v>9900</v>
      </c>
      <c r="G5" s="14">
        <f>D5-E5+C5</f>
        <v>94253.14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112</v>
      </c>
      <c r="C10" s="62"/>
      <c r="D10" s="87"/>
      <c r="E10" s="105">
        <v>51601.74</v>
      </c>
      <c r="F10" s="106"/>
      <c r="G10" s="107"/>
    </row>
    <row r="11" spans="1:7" x14ac:dyDescent="0.3">
      <c r="A11" s="1"/>
      <c r="B11" s="61" t="s">
        <v>113</v>
      </c>
      <c r="C11" s="62"/>
      <c r="D11" s="62"/>
      <c r="E11" s="70">
        <v>271706.21000000002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323307.95</v>
      </c>
      <c r="F13" s="60"/>
      <c r="G13" s="60"/>
    </row>
    <row r="14" spans="1:7" ht="45" customHeight="1" thickBot="1" x14ac:dyDescent="0.35">
      <c r="A14" s="1"/>
      <c r="B14" s="89" t="s">
        <v>52</v>
      </c>
      <c r="C14" s="90"/>
      <c r="D14" s="91"/>
      <c r="E14" s="92">
        <f>B5+E5+F5-E13</f>
        <v>-74235.549999999988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ht="21" customHeight="1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3538.3</v>
      </c>
      <c r="C19" s="19"/>
      <c r="D19" s="97">
        <f>B19*6.81*12</f>
        <v>289149.87599999999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28"/>
  <sheetViews>
    <sheetView workbookViewId="0">
      <selection activeCell="I16" sqref="I16"/>
    </sheetView>
  </sheetViews>
  <sheetFormatPr defaultColWidth="29.28515625" defaultRowHeight="18.75" x14ac:dyDescent="0.3"/>
  <cols>
    <col min="1" max="1" width="2.28515625" style="33" customWidth="1"/>
    <col min="2" max="2" width="29.28515625" style="33"/>
    <col min="3" max="3" width="26.28515625" style="33" customWidth="1"/>
    <col min="4" max="4" width="16.42578125" style="33" customWidth="1"/>
    <col min="5" max="5" width="22.85546875" style="33" customWidth="1"/>
    <col min="6" max="6" width="21" style="33" customWidth="1"/>
    <col min="7" max="7" width="25.28515625" style="33" customWidth="1"/>
    <col min="8" max="16384" width="29.28515625" style="33"/>
  </cols>
  <sheetData>
    <row r="1" spans="1:8" x14ac:dyDescent="0.3">
      <c r="A1" s="32" t="s">
        <v>12</v>
      </c>
      <c r="B1" s="111" t="s">
        <v>33</v>
      </c>
      <c r="C1" s="111"/>
      <c r="D1" s="111"/>
      <c r="E1" s="111"/>
      <c r="F1" s="111"/>
      <c r="G1" s="111"/>
    </row>
    <row r="2" spans="1:8" ht="19.5" thickBot="1" x14ac:dyDescent="0.35">
      <c r="A2" s="32"/>
      <c r="B2" s="34"/>
      <c r="C2" s="34"/>
      <c r="D2" s="34"/>
      <c r="E2" s="34"/>
      <c r="F2" s="34"/>
      <c r="G2" s="34"/>
    </row>
    <row r="3" spans="1:8" ht="19.5" thickBot="1" x14ac:dyDescent="0.35">
      <c r="A3" s="35"/>
      <c r="B3" s="112" t="s">
        <v>53</v>
      </c>
      <c r="C3" s="113"/>
      <c r="D3" s="113"/>
      <c r="E3" s="113"/>
      <c r="F3" s="113"/>
      <c r="G3" s="114"/>
    </row>
    <row r="4" spans="1:8" s="40" customFormat="1" ht="57" thickBot="1" x14ac:dyDescent="0.3">
      <c r="A4" s="36"/>
      <c r="B4" s="37" t="s">
        <v>0</v>
      </c>
      <c r="C4" s="37" t="s">
        <v>45</v>
      </c>
      <c r="D4" s="38" t="s">
        <v>1</v>
      </c>
      <c r="E4" s="38" t="s">
        <v>2</v>
      </c>
      <c r="F4" s="38" t="s">
        <v>3</v>
      </c>
      <c r="G4" s="39" t="s">
        <v>4</v>
      </c>
    </row>
    <row r="5" spans="1:8" s="40" customFormat="1" ht="19.5" thickBot="1" x14ac:dyDescent="0.35">
      <c r="A5" s="36"/>
      <c r="B5" s="41">
        <v>41013.07</v>
      </c>
      <c r="C5" s="42">
        <v>89890.83</v>
      </c>
      <c r="D5" s="43">
        <v>41190.379999999997</v>
      </c>
      <c r="E5" s="44">
        <v>48708.43</v>
      </c>
      <c r="F5" s="45">
        <v>9800</v>
      </c>
      <c r="G5" s="46">
        <f>D5-E5+C5</f>
        <v>82372.78</v>
      </c>
    </row>
    <row r="6" spans="1:8" x14ac:dyDescent="0.3">
      <c r="A6" s="32"/>
      <c r="B6" s="32"/>
      <c r="C6" s="32"/>
      <c r="D6" s="47"/>
      <c r="E6" s="48"/>
      <c r="F6" s="49"/>
      <c r="G6" s="47"/>
    </row>
    <row r="7" spans="1:8" ht="19.5" thickBot="1" x14ac:dyDescent="0.35">
      <c r="A7" s="32"/>
      <c r="B7" s="32"/>
      <c r="C7" s="32"/>
      <c r="D7" s="32"/>
      <c r="E7" s="32"/>
      <c r="F7" s="32"/>
      <c r="G7" s="32"/>
    </row>
    <row r="8" spans="1:8" ht="19.5" thickBot="1" x14ac:dyDescent="0.35">
      <c r="A8" s="32"/>
      <c r="B8" s="115" t="s">
        <v>54</v>
      </c>
      <c r="C8" s="116"/>
      <c r="D8" s="116"/>
      <c r="E8" s="116"/>
      <c r="F8" s="116"/>
      <c r="G8" s="117"/>
    </row>
    <row r="9" spans="1:8" x14ac:dyDescent="0.3">
      <c r="A9" s="32"/>
      <c r="B9" s="118" t="s">
        <v>5</v>
      </c>
      <c r="C9" s="119"/>
      <c r="D9" s="120"/>
      <c r="E9" s="121" t="s">
        <v>6</v>
      </c>
      <c r="F9" s="122"/>
      <c r="G9" s="123"/>
    </row>
    <row r="10" spans="1:8" x14ac:dyDescent="0.3">
      <c r="A10" s="32"/>
      <c r="B10" s="132"/>
      <c r="C10" s="133"/>
      <c r="D10" s="134"/>
      <c r="E10" s="143"/>
      <c r="F10" s="144"/>
      <c r="G10" s="145"/>
    </row>
    <row r="11" spans="1:8" x14ac:dyDescent="0.3">
      <c r="A11" s="32"/>
      <c r="B11" s="136"/>
      <c r="C11" s="133"/>
      <c r="D11" s="133"/>
      <c r="E11" s="144"/>
      <c r="F11" s="144"/>
      <c r="G11" s="144"/>
    </row>
    <row r="12" spans="1:8" x14ac:dyDescent="0.3">
      <c r="A12" s="32"/>
      <c r="B12" s="136"/>
      <c r="C12" s="133"/>
      <c r="D12" s="133"/>
      <c r="E12" s="137"/>
      <c r="F12" s="138"/>
      <c r="G12" s="139"/>
    </row>
    <row r="13" spans="1:8" x14ac:dyDescent="0.3">
      <c r="A13" s="32"/>
      <c r="B13" s="140" t="s">
        <v>7</v>
      </c>
      <c r="C13" s="141"/>
      <c r="D13" s="142"/>
      <c r="E13" s="135">
        <f>E10+E11+E12</f>
        <v>0</v>
      </c>
      <c r="F13" s="135"/>
      <c r="G13" s="135"/>
    </row>
    <row r="14" spans="1:8" ht="39.75" customHeight="1" thickBot="1" x14ac:dyDescent="0.35">
      <c r="A14" s="32"/>
      <c r="B14" s="124" t="s">
        <v>55</v>
      </c>
      <c r="C14" s="125"/>
      <c r="D14" s="126"/>
      <c r="E14" s="127">
        <f>B5+E5+F5-E13</f>
        <v>99521.5</v>
      </c>
      <c r="F14" s="128"/>
      <c r="G14" s="129"/>
      <c r="H14" s="50"/>
    </row>
    <row r="15" spans="1:8" x14ac:dyDescent="0.3">
      <c r="A15" s="32"/>
      <c r="B15" s="32"/>
      <c r="C15" s="32"/>
      <c r="D15" s="32"/>
      <c r="E15" s="32"/>
      <c r="F15" s="47"/>
      <c r="G15" s="32"/>
    </row>
    <row r="16" spans="1:8" x14ac:dyDescent="0.3">
      <c r="A16" s="32"/>
      <c r="B16" s="32"/>
      <c r="C16" s="32"/>
      <c r="D16" s="32"/>
      <c r="E16" s="32"/>
      <c r="F16" s="47"/>
      <c r="G16" s="32"/>
    </row>
    <row r="17" spans="1:7" ht="19.5" hidden="1" thickBot="1" x14ac:dyDescent="0.35">
      <c r="A17" s="32"/>
      <c r="B17" s="112" t="s">
        <v>8</v>
      </c>
      <c r="C17" s="113"/>
      <c r="D17" s="113"/>
      <c r="E17" s="113"/>
      <c r="F17" s="113"/>
      <c r="G17" s="114"/>
    </row>
    <row r="18" spans="1:7" ht="57" hidden="1" thickBot="1" x14ac:dyDescent="0.35">
      <c r="A18" s="32"/>
      <c r="B18" s="37" t="s">
        <v>9</v>
      </c>
      <c r="C18" s="37"/>
      <c r="D18" s="130" t="s">
        <v>10</v>
      </c>
      <c r="E18" s="131"/>
      <c r="F18" s="51"/>
      <c r="G18" s="39" t="s">
        <v>11</v>
      </c>
    </row>
    <row r="19" spans="1:7" ht="19.5" hidden="1" thickBot="1" x14ac:dyDescent="0.35">
      <c r="A19" s="32"/>
      <c r="B19" s="52">
        <v>2677.9</v>
      </c>
      <c r="C19" s="52"/>
      <c r="D19" s="108">
        <f>B19*6.81*12</f>
        <v>218837.98800000001</v>
      </c>
      <c r="E19" s="109"/>
      <c r="F19" s="44"/>
      <c r="G19" s="53"/>
    </row>
    <row r="20" spans="1:7" hidden="1" x14ac:dyDescent="0.3">
      <c r="A20" s="32"/>
      <c r="B20" s="32" t="s">
        <v>12</v>
      </c>
      <c r="C20" s="32"/>
      <c r="D20" s="32"/>
      <c r="E20" s="32"/>
      <c r="F20" s="54"/>
      <c r="G20" s="32"/>
    </row>
    <row r="21" spans="1:7" x14ac:dyDescent="0.3">
      <c r="A21" s="32"/>
      <c r="B21" s="110" t="s">
        <v>42</v>
      </c>
      <c r="C21" s="110"/>
      <c r="D21" s="110"/>
      <c r="E21" s="55"/>
      <c r="F21" s="32"/>
      <c r="G21" s="56"/>
    </row>
    <row r="22" spans="1:7" x14ac:dyDescent="0.3">
      <c r="A22" s="32"/>
      <c r="B22" s="110" t="s">
        <v>43</v>
      </c>
      <c r="C22" s="110"/>
      <c r="D22" s="110"/>
      <c r="E22" s="32"/>
      <c r="F22" s="32"/>
      <c r="G22" s="32" t="s">
        <v>44</v>
      </c>
    </row>
    <row r="24" spans="1:7" x14ac:dyDescent="0.3">
      <c r="E24" s="33" t="s">
        <v>12</v>
      </c>
    </row>
    <row r="27" spans="1:7" x14ac:dyDescent="0.3">
      <c r="E27" s="33" t="s">
        <v>12</v>
      </c>
    </row>
    <row r="28" spans="1:7" x14ac:dyDescent="0.3">
      <c r="G28" s="33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G28"/>
  <sheetViews>
    <sheetView workbookViewId="0">
      <selection activeCell="D15" sqref="D15"/>
    </sheetView>
  </sheetViews>
  <sheetFormatPr defaultColWidth="29.28515625" defaultRowHeight="18.75" x14ac:dyDescent="0.3"/>
  <cols>
    <col min="1" max="1" width="1.85546875" style="2" customWidth="1"/>
    <col min="2" max="2" width="27.7109375" style="2" customWidth="1"/>
    <col min="3" max="3" width="29.28515625" style="2"/>
    <col min="4" max="4" width="16.42578125" style="2" customWidth="1"/>
    <col min="5" max="5" width="22.42578125" style="2" customWidth="1"/>
    <col min="6" max="6" width="20.7109375" style="2" customWidth="1"/>
    <col min="7" max="7" width="24.7109375" style="2" customWidth="1"/>
    <col min="8" max="16384" width="29.28515625" style="2"/>
  </cols>
  <sheetData>
    <row r="1" spans="1:7" x14ac:dyDescent="0.3">
      <c r="A1" s="1" t="s">
        <v>12</v>
      </c>
      <c r="B1" s="73" t="s">
        <v>34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29270.87</v>
      </c>
      <c r="C5" s="23">
        <v>32852.68</v>
      </c>
      <c r="D5" s="11">
        <v>198331.32</v>
      </c>
      <c r="E5" s="12">
        <v>193210.98</v>
      </c>
      <c r="F5" s="13">
        <v>9130</v>
      </c>
      <c r="G5" s="14">
        <f>D5-E5+C5</f>
        <v>37973.019999999997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81</v>
      </c>
      <c r="C10" s="62"/>
      <c r="D10" s="87"/>
      <c r="E10" s="69">
        <v>191200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191200</v>
      </c>
      <c r="F13" s="60"/>
      <c r="G13" s="60"/>
    </row>
    <row r="14" spans="1:7" ht="42.75" customHeight="1" thickBot="1" x14ac:dyDescent="0.35">
      <c r="A14" s="1"/>
      <c r="B14" s="89" t="s">
        <v>55</v>
      </c>
      <c r="C14" s="90"/>
      <c r="D14" s="91"/>
      <c r="E14" s="92">
        <f>B5+E5+F5-E13</f>
        <v>40411.850000000006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1669.5</v>
      </c>
      <c r="C19" s="19"/>
      <c r="D19" s="97">
        <f>B19*6.81*12</f>
        <v>136431.54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28"/>
  <sheetViews>
    <sheetView workbookViewId="0">
      <selection activeCell="I15" sqref="I15"/>
    </sheetView>
  </sheetViews>
  <sheetFormatPr defaultColWidth="29.28515625" defaultRowHeight="18.75" x14ac:dyDescent="0.3"/>
  <cols>
    <col min="1" max="1" width="2.140625" style="2" customWidth="1"/>
    <col min="2" max="2" width="29.28515625" style="2"/>
    <col min="3" max="3" width="25.42578125" style="2" customWidth="1"/>
    <col min="4" max="4" width="17.42578125" style="2" customWidth="1"/>
    <col min="5" max="5" width="22.85546875" style="2" customWidth="1"/>
    <col min="6" max="6" width="21.85546875" style="2" customWidth="1"/>
    <col min="7" max="7" width="24.140625" style="2" customWidth="1"/>
    <col min="8" max="16384" width="29.28515625" style="2"/>
  </cols>
  <sheetData>
    <row r="1" spans="1:7" x14ac:dyDescent="0.3">
      <c r="A1" s="1" t="s">
        <v>12</v>
      </c>
      <c r="B1" s="73" t="s">
        <v>35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-36756.01</v>
      </c>
      <c r="C5" s="23">
        <v>230241.49</v>
      </c>
      <c r="D5" s="11">
        <v>345616.08</v>
      </c>
      <c r="E5" s="12">
        <v>288740.82</v>
      </c>
      <c r="F5" s="13">
        <v>9900</v>
      </c>
      <c r="G5" s="14">
        <f>D5-E5+C5</f>
        <v>287116.75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114</v>
      </c>
      <c r="C10" s="62"/>
      <c r="D10" s="87"/>
      <c r="E10" s="69">
        <v>425010.31</v>
      </c>
      <c r="F10" s="70"/>
      <c r="G10" s="71"/>
    </row>
    <row r="11" spans="1:7" x14ac:dyDescent="0.3">
      <c r="A11" s="1"/>
      <c r="B11" s="61" t="s">
        <v>63</v>
      </c>
      <c r="C11" s="62"/>
      <c r="D11" s="62"/>
      <c r="E11" s="70">
        <v>21800.29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446810.6</v>
      </c>
      <c r="F13" s="60"/>
      <c r="G13" s="60"/>
    </row>
    <row r="14" spans="1:7" ht="42.75" customHeight="1" thickBot="1" x14ac:dyDescent="0.35">
      <c r="A14" s="1"/>
      <c r="B14" s="89" t="s">
        <v>55</v>
      </c>
      <c r="C14" s="90"/>
      <c r="D14" s="91"/>
      <c r="E14" s="92">
        <f>B5+E5+F5-E13</f>
        <v>-184925.78999999998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3565.2</v>
      </c>
      <c r="C19" s="19"/>
      <c r="D19" s="97">
        <f>B19*6.81*12</f>
        <v>291348.14399999997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G28"/>
  <sheetViews>
    <sheetView workbookViewId="0">
      <selection activeCell="C6" sqref="C6"/>
    </sheetView>
  </sheetViews>
  <sheetFormatPr defaultColWidth="29.28515625" defaultRowHeight="18.75" x14ac:dyDescent="0.3"/>
  <cols>
    <col min="1" max="1" width="2" style="2" customWidth="1"/>
    <col min="2" max="2" width="28" style="2" customWidth="1"/>
    <col min="3" max="3" width="29.28515625" style="2"/>
    <col min="4" max="4" width="16.28515625" style="2" customWidth="1"/>
    <col min="5" max="6" width="22" style="2" customWidth="1"/>
    <col min="7" max="7" width="24" style="2" customWidth="1"/>
    <col min="8" max="16384" width="29.28515625" style="2"/>
  </cols>
  <sheetData>
    <row r="1" spans="1:7" x14ac:dyDescent="0.3">
      <c r="A1" s="1" t="s">
        <v>12</v>
      </c>
      <c r="B1" s="73" t="s">
        <v>36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-39790.74</v>
      </c>
      <c r="C5" s="23">
        <v>45161.04</v>
      </c>
      <c r="D5" s="11">
        <v>246088.74</v>
      </c>
      <c r="E5" s="12">
        <v>227650.15</v>
      </c>
      <c r="F5" s="13">
        <v>9800</v>
      </c>
      <c r="G5" s="14">
        <f>D5-E5+C5</f>
        <v>63599.63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115</v>
      </c>
      <c r="C10" s="62"/>
      <c r="D10" s="87"/>
      <c r="E10" s="69">
        <v>237960.94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237960.94</v>
      </c>
      <c r="F13" s="60"/>
      <c r="G13" s="60"/>
    </row>
    <row r="14" spans="1:7" ht="44.25" customHeight="1" thickBot="1" x14ac:dyDescent="0.35">
      <c r="A14" s="1"/>
      <c r="B14" s="89" t="s">
        <v>55</v>
      </c>
      <c r="C14" s="90"/>
      <c r="D14" s="91"/>
      <c r="E14" s="92">
        <f>B5+E5+F5-E13</f>
        <v>-40301.53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2579.87</v>
      </c>
      <c r="C19" s="19"/>
      <c r="D19" s="97">
        <f>B19*6.81*12</f>
        <v>210826.97639999999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G29"/>
  <sheetViews>
    <sheetView workbookViewId="0">
      <selection activeCell="G6" sqref="G6"/>
    </sheetView>
  </sheetViews>
  <sheetFormatPr defaultColWidth="29.28515625" defaultRowHeight="18.75" x14ac:dyDescent="0.3"/>
  <cols>
    <col min="1" max="1" width="1.85546875" style="2" customWidth="1"/>
    <col min="2" max="2" width="29.28515625" style="2"/>
    <col min="3" max="3" width="25.7109375" style="2" customWidth="1"/>
    <col min="4" max="4" width="17.28515625" style="2" customWidth="1"/>
    <col min="5" max="5" width="23" style="2" customWidth="1"/>
    <col min="6" max="6" width="20.7109375" style="2" customWidth="1"/>
    <col min="7" max="7" width="24" style="2" customWidth="1"/>
    <col min="8" max="16384" width="29.28515625" style="2"/>
  </cols>
  <sheetData>
    <row r="1" spans="1:7" x14ac:dyDescent="0.3">
      <c r="A1" s="1" t="s">
        <v>12</v>
      </c>
      <c r="B1" s="73" t="s">
        <v>48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31" t="s">
        <v>49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147562.12</v>
      </c>
      <c r="C5" s="23">
        <v>39976.199999999997</v>
      </c>
      <c r="D5" s="11">
        <v>353093.04</v>
      </c>
      <c r="E5" s="12">
        <v>343853.77</v>
      </c>
      <c r="F5" s="13">
        <v>5890</v>
      </c>
      <c r="G5" s="14">
        <f>C5+D5-E5</f>
        <v>49215.469999999972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116</v>
      </c>
      <c r="C10" s="62"/>
      <c r="D10" s="87"/>
      <c r="E10" s="69">
        <v>105633.15</v>
      </c>
      <c r="F10" s="70"/>
      <c r="G10" s="71"/>
    </row>
    <row r="11" spans="1:7" x14ac:dyDescent="0.3">
      <c r="A11" s="1"/>
      <c r="B11" s="61" t="s">
        <v>119</v>
      </c>
      <c r="C11" s="62"/>
      <c r="D11" s="62"/>
      <c r="E11" s="64">
        <v>60000</v>
      </c>
      <c r="F11" s="64"/>
      <c r="G11" s="64"/>
    </row>
    <row r="12" spans="1:7" x14ac:dyDescent="0.3">
      <c r="A12" s="1"/>
      <c r="B12" s="61" t="s">
        <v>117</v>
      </c>
      <c r="C12" s="62"/>
      <c r="D12" s="62"/>
      <c r="E12" s="70">
        <v>111524.94</v>
      </c>
      <c r="F12" s="70"/>
      <c r="G12" s="70"/>
    </row>
    <row r="13" spans="1:7" ht="36" customHeight="1" x14ac:dyDescent="0.3">
      <c r="A13" s="1"/>
      <c r="B13" s="61" t="s">
        <v>118</v>
      </c>
      <c r="C13" s="62"/>
      <c r="D13" s="62"/>
      <c r="E13" s="63">
        <v>145208.76999999999</v>
      </c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E10+E12+E13+E11</f>
        <v>422366.86</v>
      </c>
      <c r="F14" s="60"/>
      <c r="G14" s="60"/>
    </row>
    <row r="15" spans="1:7" ht="42.75" customHeight="1" thickBot="1" x14ac:dyDescent="0.35">
      <c r="A15" s="1"/>
      <c r="B15" s="89" t="s">
        <v>55</v>
      </c>
      <c r="C15" s="90"/>
      <c r="D15" s="91"/>
      <c r="E15" s="92">
        <f>B5+E5+F5-E14</f>
        <v>74939.030000000028</v>
      </c>
      <c r="F15" s="93"/>
      <c r="G15" s="94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18"/>
      <c r="G19" s="8" t="s">
        <v>11</v>
      </c>
    </row>
    <row r="20" spans="1:7" ht="19.5" hidden="1" thickBot="1" x14ac:dyDescent="0.35">
      <c r="A20" s="1"/>
      <c r="B20" s="19">
        <v>3660.4</v>
      </c>
      <c r="C20" s="19"/>
      <c r="D20" s="97">
        <f>B20*6.81*12</f>
        <v>299127.88800000004</v>
      </c>
      <c r="E20" s="98"/>
      <c r="F20" s="12"/>
      <c r="G20" s="20"/>
    </row>
    <row r="21" spans="1:7" x14ac:dyDescent="0.3">
      <c r="A21" s="1"/>
      <c r="B21" s="1" t="s">
        <v>12</v>
      </c>
      <c r="C21" s="1"/>
      <c r="D21" s="1"/>
      <c r="E21" s="1"/>
      <c r="F21" s="30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22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8" spans="1:7" x14ac:dyDescent="0.3">
      <c r="E28" s="2" t="s">
        <v>12</v>
      </c>
    </row>
    <row r="29" spans="1:7" x14ac:dyDescent="0.3">
      <c r="G29" s="2" t="s">
        <v>12</v>
      </c>
    </row>
  </sheetData>
  <mergeCells count="22">
    <mergeCell ref="B23:D23"/>
    <mergeCell ref="B15:D15"/>
    <mergeCell ref="E15:G15"/>
    <mergeCell ref="B18:G18"/>
    <mergeCell ref="D19:E19"/>
    <mergeCell ref="D20:E20"/>
    <mergeCell ref="E11:G11"/>
    <mergeCell ref="B11:D11"/>
    <mergeCell ref="B22:D22"/>
    <mergeCell ref="B1:G1"/>
    <mergeCell ref="B3:G3"/>
    <mergeCell ref="B8:G8"/>
    <mergeCell ref="B9:D9"/>
    <mergeCell ref="E9:G9"/>
    <mergeCell ref="B10:D10"/>
    <mergeCell ref="E10:G10"/>
    <mergeCell ref="B12:D12"/>
    <mergeCell ref="E12:G12"/>
    <mergeCell ref="B14:D14"/>
    <mergeCell ref="E14:G14"/>
    <mergeCell ref="B13:D13"/>
    <mergeCell ref="E13:G13"/>
  </mergeCells>
  <phoneticPr fontId="5" type="noConversion"/>
  <pageMargins left="0.11811023622047245" right="0.31496062992125984" top="0.74803149606299213" bottom="0.74803149606299213" header="0.31496062992125984" footer="0.31496062992125984"/>
  <pageSetup paperSize="9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G29"/>
  <sheetViews>
    <sheetView workbookViewId="0">
      <selection sqref="A1:XFD1048576"/>
    </sheetView>
  </sheetViews>
  <sheetFormatPr defaultColWidth="29.28515625" defaultRowHeight="18.75" x14ac:dyDescent="0.3"/>
  <cols>
    <col min="1" max="1" width="1.85546875" style="2" customWidth="1"/>
    <col min="2" max="2" width="29.28515625" style="2"/>
    <col min="3" max="3" width="25" style="2" customWidth="1"/>
    <col min="4" max="4" width="16.85546875" style="2" customWidth="1"/>
    <col min="5" max="5" width="22.7109375" style="2" customWidth="1"/>
    <col min="6" max="6" width="22.28515625" style="2" customWidth="1"/>
    <col min="7" max="7" width="25.140625" style="2" customWidth="1"/>
    <col min="8" max="16384" width="29.28515625" style="2"/>
  </cols>
  <sheetData>
    <row r="1" spans="1:7" x14ac:dyDescent="0.3">
      <c r="A1" s="1" t="s">
        <v>12</v>
      </c>
      <c r="B1" s="73" t="s">
        <v>37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32026.26</v>
      </c>
      <c r="C5" s="23">
        <v>91493.13</v>
      </c>
      <c r="D5" s="11">
        <v>354580.38</v>
      </c>
      <c r="E5" s="12">
        <v>328691.46999999997</v>
      </c>
      <c r="F5" s="13">
        <v>4890</v>
      </c>
      <c r="G5" s="14">
        <f>D5-E5+C5</f>
        <v>117382.04000000004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100</v>
      </c>
      <c r="C10" s="62"/>
      <c r="D10" s="87"/>
      <c r="E10" s="69">
        <v>336009.12</v>
      </c>
      <c r="F10" s="70"/>
      <c r="G10" s="71"/>
    </row>
    <row r="11" spans="1:7" x14ac:dyDescent="0.3">
      <c r="A11" s="1"/>
      <c r="B11" s="61" t="s">
        <v>120</v>
      </c>
      <c r="C11" s="62"/>
      <c r="D11" s="62"/>
      <c r="E11" s="70">
        <v>33849.57</v>
      </c>
      <c r="F11" s="70"/>
      <c r="G11" s="70"/>
    </row>
    <row r="12" spans="1:7" x14ac:dyDescent="0.3">
      <c r="A12" s="1"/>
      <c r="B12" s="61"/>
      <c r="C12" s="62"/>
      <c r="D12" s="62"/>
      <c r="E12" s="70"/>
      <c r="F12" s="70"/>
      <c r="G12" s="70"/>
    </row>
    <row r="13" spans="1:7" x14ac:dyDescent="0.3">
      <c r="A13" s="1"/>
      <c r="B13" s="61"/>
      <c r="C13" s="62"/>
      <c r="D13" s="62"/>
      <c r="E13" s="63"/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SUM(E10:E13)</f>
        <v>369858.69</v>
      </c>
      <c r="F14" s="60"/>
      <c r="G14" s="60"/>
    </row>
    <row r="15" spans="1:7" ht="42.75" customHeight="1" thickBot="1" x14ac:dyDescent="0.35">
      <c r="A15" s="1"/>
      <c r="B15" s="89" t="s">
        <v>55</v>
      </c>
      <c r="C15" s="90"/>
      <c r="D15" s="91"/>
      <c r="E15" s="92">
        <f>B5+E5+F5-E14</f>
        <v>-4250.960000000021</v>
      </c>
      <c r="F15" s="93"/>
      <c r="G15" s="94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18"/>
      <c r="G19" s="8" t="s">
        <v>11</v>
      </c>
    </row>
    <row r="20" spans="1:7" ht="19.5" hidden="1" thickBot="1" x14ac:dyDescent="0.35">
      <c r="A20" s="1"/>
      <c r="B20" s="19">
        <v>3660.4</v>
      </c>
      <c r="C20" s="19"/>
      <c r="D20" s="97">
        <f>B20*6.81*12</f>
        <v>299127.88800000004</v>
      </c>
      <c r="E20" s="98"/>
      <c r="F20" s="12"/>
      <c r="G20" s="20"/>
    </row>
    <row r="21" spans="1:7" x14ac:dyDescent="0.3">
      <c r="A21" s="1"/>
      <c r="B21" s="1" t="s">
        <v>12</v>
      </c>
      <c r="C21" s="1"/>
      <c r="D21" s="1"/>
      <c r="E21" s="1"/>
      <c r="F21" s="30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22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8" spans="1:7" x14ac:dyDescent="0.3">
      <c r="E28" s="2" t="s">
        <v>12</v>
      </c>
    </row>
    <row r="29" spans="1:7" x14ac:dyDescent="0.3">
      <c r="G29" s="2" t="s">
        <v>12</v>
      </c>
    </row>
  </sheetData>
  <mergeCells count="22">
    <mergeCell ref="B10:D10"/>
    <mergeCell ref="E10:G10"/>
    <mergeCell ref="B1:G1"/>
    <mergeCell ref="B3:G3"/>
    <mergeCell ref="B8:G8"/>
    <mergeCell ref="B9:D9"/>
    <mergeCell ref="E9:G9"/>
    <mergeCell ref="E14:G14"/>
    <mergeCell ref="B13:D13"/>
    <mergeCell ref="E13:G13"/>
    <mergeCell ref="B11:D11"/>
    <mergeCell ref="E11:G11"/>
    <mergeCell ref="B14:D14"/>
    <mergeCell ref="B12:D12"/>
    <mergeCell ref="E12:G12"/>
    <mergeCell ref="B23:D23"/>
    <mergeCell ref="B15:D15"/>
    <mergeCell ref="E15:G15"/>
    <mergeCell ref="B18:G18"/>
    <mergeCell ref="D19:E19"/>
    <mergeCell ref="D20:E20"/>
    <mergeCell ref="B22:D22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9BACD-B366-4E76-8F10-13D5CD8D91D2}">
  <dimension ref="A1:G29"/>
  <sheetViews>
    <sheetView tabSelected="1" view="pageBreakPreview" zoomScale="60" zoomScaleNormal="100" workbookViewId="0">
      <selection activeCell="B15" sqref="B15:D15"/>
    </sheetView>
  </sheetViews>
  <sheetFormatPr defaultColWidth="29.28515625" defaultRowHeight="18.75" x14ac:dyDescent="0.3"/>
  <cols>
    <col min="1" max="1" width="1.85546875" style="2" customWidth="1"/>
    <col min="2" max="2" width="29.28515625" style="2"/>
    <col min="3" max="3" width="25" style="2" customWidth="1"/>
    <col min="4" max="4" width="16.85546875" style="2" customWidth="1"/>
    <col min="5" max="5" width="22.7109375" style="2" customWidth="1"/>
    <col min="6" max="6" width="22.28515625" style="2" customWidth="1"/>
    <col min="7" max="7" width="25.140625" style="2" customWidth="1"/>
    <col min="8" max="16384" width="29.28515625" style="2"/>
  </cols>
  <sheetData>
    <row r="1" spans="1:7" x14ac:dyDescent="0.3">
      <c r="A1" s="1" t="s">
        <v>12</v>
      </c>
      <c r="B1" s="73" t="s">
        <v>135</v>
      </c>
      <c r="C1" s="73"/>
      <c r="D1" s="73"/>
      <c r="E1" s="73"/>
      <c r="F1" s="73"/>
      <c r="G1" s="73"/>
    </row>
    <row r="2" spans="1:7" ht="19.5" thickBot="1" x14ac:dyDescent="0.35">
      <c r="A2" s="1"/>
      <c r="B2" s="58"/>
      <c r="C2" s="58"/>
      <c r="D2" s="58"/>
      <c r="E2" s="58"/>
      <c r="F2" s="58"/>
      <c r="G2" s="58"/>
    </row>
    <row r="3" spans="1:7" ht="19.5" thickBot="1" x14ac:dyDescent="0.35">
      <c r="A3" s="4"/>
      <c r="B3" s="74" t="s">
        <v>136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/>
      <c r="C5" s="23"/>
      <c r="D5" s="11">
        <v>85055.88</v>
      </c>
      <c r="E5" s="12">
        <v>51959.48</v>
      </c>
      <c r="F5" s="13"/>
      <c r="G5" s="14">
        <f>D5-E5+C5</f>
        <v>33096.400000000001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137</v>
      </c>
      <c r="C10" s="62"/>
      <c r="D10" s="87"/>
      <c r="E10" s="69">
        <v>8365.7900000000009</v>
      </c>
      <c r="F10" s="70"/>
      <c r="G10" s="71"/>
    </row>
    <row r="11" spans="1:7" ht="39" customHeight="1" x14ac:dyDescent="0.3">
      <c r="A11" s="1"/>
      <c r="B11" s="61" t="s">
        <v>138</v>
      </c>
      <c r="C11" s="62"/>
      <c r="D11" s="62"/>
      <c r="E11" s="70">
        <v>26091.25</v>
      </c>
      <c r="F11" s="70"/>
      <c r="G11" s="70"/>
    </row>
    <row r="12" spans="1:7" x14ac:dyDescent="0.3">
      <c r="A12" s="1"/>
      <c r="B12" s="61"/>
      <c r="C12" s="62"/>
      <c r="D12" s="62"/>
      <c r="E12" s="70"/>
      <c r="F12" s="70"/>
      <c r="G12" s="70"/>
    </row>
    <row r="13" spans="1:7" x14ac:dyDescent="0.3">
      <c r="A13" s="1"/>
      <c r="B13" s="61"/>
      <c r="C13" s="62"/>
      <c r="D13" s="62"/>
      <c r="E13" s="63"/>
      <c r="F13" s="64"/>
      <c r="G13" s="65"/>
    </row>
    <row r="14" spans="1:7" x14ac:dyDescent="0.3">
      <c r="A14" s="1"/>
      <c r="B14" s="66" t="s">
        <v>7</v>
      </c>
      <c r="C14" s="67"/>
      <c r="D14" s="68"/>
      <c r="E14" s="60">
        <f>SUM(E10:E13)</f>
        <v>34457.040000000001</v>
      </c>
      <c r="F14" s="60"/>
      <c r="G14" s="60"/>
    </row>
    <row r="15" spans="1:7" ht="42.75" customHeight="1" thickBot="1" x14ac:dyDescent="0.35">
      <c r="A15" s="1"/>
      <c r="B15" s="89" t="s">
        <v>55</v>
      </c>
      <c r="C15" s="90"/>
      <c r="D15" s="91"/>
      <c r="E15" s="92">
        <f>B5+E5+F5-E14</f>
        <v>17502.440000000002</v>
      </c>
      <c r="F15" s="93"/>
      <c r="G15" s="94"/>
    </row>
    <row r="16" spans="1:7" x14ac:dyDescent="0.3">
      <c r="A16" s="1"/>
      <c r="B16" s="1"/>
      <c r="C16" s="1"/>
      <c r="D16" s="1"/>
      <c r="E16" s="1"/>
      <c r="F16" s="15"/>
      <c r="G16" s="1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ht="19.5" hidden="1" thickBot="1" x14ac:dyDescent="0.35">
      <c r="A18" s="1"/>
      <c r="B18" s="74" t="s">
        <v>8</v>
      </c>
      <c r="C18" s="76"/>
      <c r="D18" s="76"/>
      <c r="E18" s="76"/>
      <c r="F18" s="76"/>
      <c r="G18" s="77"/>
    </row>
    <row r="19" spans="1:7" ht="57" hidden="1" thickBot="1" x14ac:dyDescent="0.35">
      <c r="A19" s="1"/>
      <c r="B19" s="6" t="s">
        <v>9</v>
      </c>
      <c r="C19" s="6"/>
      <c r="D19" s="95" t="s">
        <v>10</v>
      </c>
      <c r="E19" s="96"/>
      <c r="F19" s="57"/>
      <c r="G19" s="8" t="s">
        <v>11</v>
      </c>
    </row>
    <row r="20" spans="1:7" ht="19.5" hidden="1" thickBot="1" x14ac:dyDescent="0.35">
      <c r="A20" s="1"/>
      <c r="B20" s="19">
        <v>3660.4</v>
      </c>
      <c r="C20" s="19"/>
      <c r="D20" s="97">
        <f>B20*6.81*12</f>
        <v>299127.88800000004</v>
      </c>
      <c r="E20" s="98"/>
      <c r="F20" s="12"/>
      <c r="G20" s="20"/>
    </row>
    <row r="21" spans="1:7" x14ac:dyDescent="0.3">
      <c r="A21" s="1"/>
      <c r="B21" s="1" t="s">
        <v>12</v>
      </c>
      <c r="C21" s="1"/>
      <c r="D21" s="1"/>
      <c r="E21" s="1"/>
      <c r="F21" s="30"/>
      <c r="G21" s="1"/>
    </row>
    <row r="22" spans="1:7" x14ac:dyDescent="0.3">
      <c r="A22" s="1"/>
      <c r="B22" s="88" t="s">
        <v>42</v>
      </c>
      <c r="C22" s="88"/>
      <c r="D22" s="88"/>
      <c r="E22" s="21"/>
      <c r="F22" s="1"/>
      <c r="G22" s="59"/>
    </row>
    <row r="23" spans="1:7" x14ac:dyDescent="0.3">
      <c r="A23" s="1"/>
      <c r="B23" s="88" t="s">
        <v>43</v>
      </c>
      <c r="C23" s="88"/>
      <c r="D23" s="88"/>
      <c r="E23" s="1"/>
      <c r="F23" s="1"/>
      <c r="G23" s="1" t="s">
        <v>44</v>
      </c>
    </row>
    <row r="25" spans="1:7" x14ac:dyDescent="0.3">
      <c r="E25" s="2" t="s">
        <v>12</v>
      </c>
    </row>
    <row r="28" spans="1:7" x14ac:dyDescent="0.3">
      <c r="E28" s="2" t="s">
        <v>12</v>
      </c>
    </row>
    <row r="29" spans="1:7" x14ac:dyDescent="0.3">
      <c r="G29" s="2" t="s">
        <v>12</v>
      </c>
    </row>
  </sheetData>
  <mergeCells count="22">
    <mergeCell ref="D20:E20"/>
    <mergeCell ref="B22:D22"/>
    <mergeCell ref="B23:D23"/>
    <mergeCell ref="B14:D14"/>
    <mergeCell ref="E14:G14"/>
    <mergeCell ref="B15:D15"/>
    <mergeCell ref="E15:G15"/>
    <mergeCell ref="B18:G18"/>
    <mergeCell ref="D19:E19"/>
    <mergeCell ref="B11:D11"/>
    <mergeCell ref="E11:G11"/>
    <mergeCell ref="B12:D12"/>
    <mergeCell ref="E12:G12"/>
    <mergeCell ref="B13:D13"/>
    <mergeCell ref="E13:G13"/>
    <mergeCell ref="B1:G1"/>
    <mergeCell ref="B3:G3"/>
    <mergeCell ref="B8:G8"/>
    <mergeCell ref="B9:D9"/>
    <mergeCell ref="E9:G9"/>
    <mergeCell ref="B10:D10"/>
    <mergeCell ref="E10:G10"/>
  </mergeCells>
  <pageMargins left="0.70866141732283472" right="0.70866141732283472" top="0.74803149606299213" bottom="0.74803149606299213" header="0.31496062992125984" footer="0.31496062992125984"/>
  <pageSetup paperSize="9" scale="80" orientation="landscape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G28"/>
  <sheetViews>
    <sheetView workbookViewId="0">
      <selection sqref="A1:IV65536"/>
    </sheetView>
  </sheetViews>
  <sheetFormatPr defaultColWidth="29.28515625" defaultRowHeight="18.75" x14ac:dyDescent="0.3"/>
  <cols>
    <col min="1" max="1" width="2.42578125" style="2" customWidth="1"/>
    <col min="2" max="2" width="29.28515625" style="2"/>
    <col min="3" max="3" width="25.5703125" style="2" customWidth="1"/>
    <col min="4" max="4" width="18.42578125" style="2" customWidth="1"/>
    <col min="5" max="5" width="23" style="2" customWidth="1"/>
    <col min="6" max="6" width="21.5703125" style="2" customWidth="1"/>
    <col min="7" max="7" width="23.42578125" style="2" customWidth="1"/>
    <col min="8" max="16384" width="29.28515625" style="2"/>
  </cols>
  <sheetData>
    <row r="1" spans="1:7" x14ac:dyDescent="0.3">
      <c r="A1" s="1" t="s">
        <v>12</v>
      </c>
      <c r="B1" s="73" t="s">
        <v>38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68924.23</v>
      </c>
      <c r="C5" s="23">
        <v>77010.929999999993</v>
      </c>
      <c r="D5" s="11">
        <v>340380</v>
      </c>
      <c r="E5" s="12">
        <v>323220.40999999997</v>
      </c>
      <c r="F5" s="13">
        <v>9820</v>
      </c>
      <c r="G5" s="14">
        <f>D5-E5+C5</f>
        <v>94170.520000000019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121</v>
      </c>
      <c r="C10" s="62"/>
      <c r="D10" s="87"/>
      <c r="E10" s="69">
        <v>25000.92</v>
      </c>
      <c r="F10" s="70"/>
      <c r="G10" s="71"/>
    </row>
    <row r="11" spans="1:7" x14ac:dyDescent="0.3">
      <c r="A11" s="1"/>
      <c r="B11" s="61" t="s">
        <v>122</v>
      </c>
      <c r="C11" s="62"/>
      <c r="D11" s="62"/>
      <c r="E11" s="70">
        <v>266330.46999999997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291331.38999999996</v>
      </c>
      <c r="F13" s="60"/>
      <c r="G13" s="60"/>
    </row>
    <row r="14" spans="1:7" ht="42.75" customHeight="1" thickBot="1" x14ac:dyDescent="0.35">
      <c r="A14" s="1"/>
      <c r="B14" s="89" t="s">
        <v>55</v>
      </c>
      <c r="C14" s="90"/>
      <c r="D14" s="91"/>
      <c r="E14" s="92">
        <f>B5+E5+F5-E13</f>
        <v>110633.25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3512.4</v>
      </c>
      <c r="C19" s="19"/>
      <c r="D19" s="97">
        <f>B19*6.81*12</f>
        <v>287033.32799999998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:G1"/>
    <mergeCell ref="B3:G3"/>
    <mergeCell ref="B8:G8"/>
    <mergeCell ref="B9:D9"/>
    <mergeCell ref="E9:G9"/>
    <mergeCell ref="B10:D10"/>
    <mergeCell ref="E13:G13"/>
    <mergeCell ref="B12:D12"/>
    <mergeCell ref="E12:G12"/>
    <mergeCell ref="B13:D13"/>
    <mergeCell ref="E10:G10"/>
    <mergeCell ref="B11:D11"/>
    <mergeCell ref="E11:G11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G28"/>
  <sheetViews>
    <sheetView workbookViewId="0">
      <selection activeCell="E12" sqref="E12:G12"/>
    </sheetView>
  </sheetViews>
  <sheetFormatPr defaultColWidth="29.28515625" defaultRowHeight="18.75" x14ac:dyDescent="0.3"/>
  <cols>
    <col min="1" max="1" width="1.85546875" style="2" customWidth="1"/>
    <col min="2" max="2" width="27.42578125" style="2" customWidth="1"/>
    <col min="3" max="3" width="25.85546875" style="2" customWidth="1"/>
    <col min="4" max="4" width="18" style="2" customWidth="1"/>
    <col min="5" max="5" width="22.85546875" style="2" customWidth="1"/>
    <col min="6" max="6" width="21.85546875" style="2" customWidth="1"/>
    <col min="7" max="7" width="24.5703125" style="2" customWidth="1"/>
    <col min="8" max="16384" width="29.28515625" style="2"/>
  </cols>
  <sheetData>
    <row r="1" spans="1:7" x14ac:dyDescent="0.3">
      <c r="A1" s="1" t="s">
        <v>12</v>
      </c>
      <c r="B1" s="73" t="s">
        <v>39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124544.95</v>
      </c>
      <c r="C5" s="23">
        <v>98598.68</v>
      </c>
      <c r="D5" s="11">
        <v>249691.86</v>
      </c>
      <c r="E5" s="12">
        <v>225026.62</v>
      </c>
      <c r="F5" s="13">
        <v>9740</v>
      </c>
      <c r="G5" s="14">
        <f>D5-E5+C5</f>
        <v>123263.91999999998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78</v>
      </c>
      <c r="C10" s="62"/>
      <c r="D10" s="87"/>
      <c r="E10" s="69">
        <v>311897</v>
      </c>
      <c r="F10" s="70"/>
      <c r="G10" s="71"/>
    </row>
    <row r="11" spans="1:7" x14ac:dyDescent="0.3">
      <c r="A11" s="1"/>
      <c r="B11" s="61" t="s">
        <v>123</v>
      </c>
      <c r="C11" s="62"/>
      <c r="D11" s="62"/>
      <c r="E11" s="70">
        <v>93698.6</v>
      </c>
      <c r="F11" s="70"/>
      <c r="G11" s="70"/>
    </row>
    <row r="12" spans="1:7" x14ac:dyDescent="0.3">
      <c r="A12" s="1"/>
      <c r="B12" s="61" t="s">
        <v>124</v>
      </c>
      <c r="C12" s="62"/>
      <c r="D12" s="62"/>
      <c r="E12" s="63">
        <v>55424.65</v>
      </c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461020.25</v>
      </c>
      <c r="F13" s="60"/>
      <c r="G13" s="60"/>
    </row>
    <row r="14" spans="1:7" ht="45.75" customHeight="1" thickBot="1" x14ac:dyDescent="0.35">
      <c r="A14" s="1"/>
      <c r="B14" s="89" t="s">
        <v>55</v>
      </c>
      <c r="C14" s="90"/>
      <c r="D14" s="91"/>
      <c r="E14" s="92">
        <f>B5+E5+F5-E13</f>
        <v>-101708.68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2574.5</v>
      </c>
      <c r="C19" s="19"/>
      <c r="D19" s="97">
        <f>B19*6.81*12</f>
        <v>210388.13999999996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G28"/>
  <sheetViews>
    <sheetView workbookViewId="0">
      <selection sqref="A1:IV65536"/>
    </sheetView>
  </sheetViews>
  <sheetFormatPr defaultColWidth="29.28515625" defaultRowHeight="18.75" x14ac:dyDescent="0.3"/>
  <cols>
    <col min="1" max="1" width="1.7109375" style="2" customWidth="1"/>
    <col min="2" max="2" width="28.140625" style="2" customWidth="1"/>
    <col min="3" max="3" width="25.42578125" style="2" customWidth="1"/>
    <col min="4" max="4" width="18.140625" style="2" customWidth="1"/>
    <col min="5" max="5" width="22.5703125" style="2" customWidth="1"/>
    <col min="6" max="6" width="22" style="2" customWidth="1"/>
    <col min="7" max="7" width="24.42578125" style="2" customWidth="1"/>
    <col min="8" max="16384" width="29.28515625" style="2"/>
  </cols>
  <sheetData>
    <row r="1" spans="1:7" x14ac:dyDescent="0.3">
      <c r="A1" s="1" t="s">
        <v>12</v>
      </c>
      <c r="B1" s="73" t="s">
        <v>40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53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290360.73</v>
      </c>
      <c r="C5" s="23">
        <v>26901.21</v>
      </c>
      <c r="D5" s="11">
        <v>250773.96</v>
      </c>
      <c r="E5" s="12">
        <v>241680.41</v>
      </c>
      <c r="F5" s="13">
        <v>9740</v>
      </c>
      <c r="G5" s="14">
        <f>D5-E5+C5</f>
        <v>35994.759999999987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125</v>
      </c>
      <c r="C10" s="62"/>
      <c r="D10" s="87"/>
      <c r="E10" s="69">
        <v>551843.53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551843.53</v>
      </c>
      <c r="F13" s="60"/>
      <c r="G13" s="60"/>
    </row>
    <row r="14" spans="1:7" ht="39.75" customHeight="1" thickBot="1" x14ac:dyDescent="0.35">
      <c r="A14" s="1"/>
      <c r="B14" s="89" t="s">
        <v>55</v>
      </c>
      <c r="C14" s="90"/>
      <c r="D14" s="91"/>
      <c r="E14" s="92">
        <f>B5+E5+F5-E13</f>
        <v>-10062.390000000014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2591</v>
      </c>
      <c r="C19" s="19"/>
      <c r="D19" s="97">
        <f>B19*6.81*12</f>
        <v>211736.52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G28"/>
  <sheetViews>
    <sheetView workbookViewId="0">
      <selection activeCell="D25" sqref="D25"/>
    </sheetView>
  </sheetViews>
  <sheetFormatPr defaultColWidth="29.28515625" defaultRowHeight="18.75" x14ac:dyDescent="0.3"/>
  <cols>
    <col min="1" max="1" width="1.5703125" style="2" customWidth="1"/>
    <col min="2" max="2" width="27.42578125" style="2" customWidth="1"/>
    <col min="3" max="3" width="25.42578125" style="2" customWidth="1"/>
    <col min="4" max="4" width="18.7109375" style="2" customWidth="1"/>
    <col min="5" max="5" width="22.85546875" style="2" customWidth="1"/>
    <col min="6" max="6" width="21.5703125" style="2" customWidth="1"/>
    <col min="7" max="7" width="25.85546875" style="2" customWidth="1"/>
    <col min="8" max="16384" width="29.28515625" style="2"/>
  </cols>
  <sheetData>
    <row r="1" spans="1:7" x14ac:dyDescent="0.3">
      <c r="A1" s="1" t="s">
        <v>12</v>
      </c>
      <c r="B1" s="73" t="s">
        <v>50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57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-17021.55</v>
      </c>
      <c r="C5" s="23">
        <v>83605.78</v>
      </c>
      <c r="D5" s="11">
        <v>205421.69</v>
      </c>
      <c r="E5" s="12">
        <v>171968.49</v>
      </c>
      <c r="F5" s="13">
        <v>13380</v>
      </c>
      <c r="G5" s="14">
        <f>D5-E5+C5</f>
        <v>117058.98000000001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63</v>
      </c>
      <c r="C10" s="62"/>
      <c r="D10" s="87"/>
      <c r="E10" s="69">
        <v>63191.6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63191.6</v>
      </c>
      <c r="F13" s="60"/>
      <c r="G13" s="60"/>
    </row>
    <row r="14" spans="1:7" ht="40.5" customHeight="1" thickBot="1" x14ac:dyDescent="0.35">
      <c r="A14" s="1"/>
      <c r="B14" s="89" t="s">
        <v>55</v>
      </c>
      <c r="C14" s="90"/>
      <c r="D14" s="91"/>
      <c r="E14" s="92">
        <f>B5+E5+F5-E13</f>
        <v>105135.34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1799</v>
      </c>
      <c r="C19" s="19"/>
      <c r="D19" s="97">
        <f>B19*6.81*12</f>
        <v>147014.27999999997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G28"/>
  <sheetViews>
    <sheetView workbookViewId="0">
      <selection activeCell="E27" sqref="E27"/>
    </sheetView>
  </sheetViews>
  <sheetFormatPr defaultColWidth="29.28515625" defaultRowHeight="18.75" x14ac:dyDescent="0.3"/>
  <cols>
    <col min="1" max="1" width="2.42578125" style="2" customWidth="1"/>
    <col min="2" max="2" width="26" style="2" customWidth="1"/>
    <col min="3" max="3" width="25.5703125" style="2" customWidth="1"/>
    <col min="4" max="4" width="18.28515625" style="2" customWidth="1"/>
    <col min="5" max="5" width="23" style="2" customWidth="1"/>
    <col min="6" max="6" width="21.7109375" style="2" customWidth="1"/>
    <col min="7" max="7" width="24.28515625" style="2" customWidth="1"/>
    <col min="8" max="16384" width="29.28515625" style="2"/>
  </cols>
  <sheetData>
    <row r="1" spans="1:7" x14ac:dyDescent="0.3">
      <c r="A1" s="1" t="s">
        <v>12</v>
      </c>
      <c r="B1" s="73" t="s">
        <v>41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58</v>
      </c>
      <c r="C3" s="76"/>
      <c r="D3" s="76"/>
      <c r="E3" s="76"/>
      <c r="F3" s="76"/>
      <c r="G3" s="77"/>
    </row>
    <row r="4" spans="1:7" s="9" customFormat="1" ht="75.75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156118.89000000001</v>
      </c>
      <c r="C5" s="23">
        <v>66737.149999999994</v>
      </c>
      <c r="D5" s="11">
        <v>257159.28</v>
      </c>
      <c r="E5" s="12">
        <v>242555.08</v>
      </c>
      <c r="F5" s="13">
        <v>9800</v>
      </c>
      <c r="G5" s="14">
        <f>D5-E5+C5</f>
        <v>81341.350000000006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63</v>
      </c>
      <c r="C10" s="62"/>
      <c r="D10" s="87"/>
      <c r="E10" s="69">
        <v>55424.65</v>
      </c>
      <c r="F10" s="70"/>
      <c r="G10" s="71"/>
    </row>
    <row r="11" spans="1:7" x14ac:dyDescent="0.3">
      <c r="A11" s="1"/>
      <c r="B11" s="61" t="s">
        <v>126</v>
      </c>
      <c r="C11" s="62"/>
      <c r="D11" s="62"/>
      <c r="E11" s="70">
        <v>14871.7</v>
      </c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146">
        <f>E10+E11+E12</f>
        <v>70296.350000000006</v>
      </c>
      <c r="F13" s="146"/>
      <c r="G13" s="146"/>
    </row>
    <row r="14" spans="1:7" ht="39" customHeight="1" thickBot="1" x14ac:dyDescent="0.35">
      <c r="A14" s="1"/>
      <c r="B14" s="89" t="s">
        <v>55</v>
      </c>
      <c r="C14" s="90"/>
      <c r="D14" s="91"/>
      <c r="E14" s="92">
        <f>B5+E5+F5-E13</f>
        <v>338177.62</v>
      </c>
      <c r="F14" s="93"/>
      <c r="G14" s="94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2657.1</v>
      </c>
      <c r="C19" s="19"/>
      <c r="D19" s="97">
        <f>B19*6.81*12</f>
        <v>217138.212</v>
      </c>
      <c r="E19" s="98"/>
      <c r="F19" s="12"/>
      <c r="G19" s="20"/>
    </row>
    <row r="20" spans="1:7" hidden="1" x14ac:dyDescent="0.3">
      <c r="A20" s="1"/>
      <c r="B20" s="1" t="s">
        <v>12</v>
      </c>
      <c r="C20" s="1"/>
      <c r="D20" s="1"/>
      <c r="E20" s="1"/>
      <c r="F20" s="30"/>
      <c r="G20" s="1"/>
    </row>
    <row r="21" spans="1:7" x14ac:dyDescent="0.3">
      <c r="A21" s="1"/>
      <c r="B21" s="88" t="s">
        <v>42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" right="0" top="0" bottom="0" header="0.31496062992125984" footer="0.31496062992125984"/>
  <pageSetup paperSize="9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G28"/>
  <sheetViews>
    <sheetView workbookViewId="0">
      <selection sqref="A1:IV65536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47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58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176797.39</v>
      </c>
      <c r="C5" s="23">
        <v>236196.08</v>
      </c>
      <c r="D5" s="11">
        <v>262189.07</v>
      </c>
      <c r="E5" s="12">
        <v>163912.99</v>
      </c>
      <c r="F5" s="13">
        <v>4790</v>
      </c>
      <c r="G5" s="14">
        <f>D5-E5+C5</f>
        <v>334472.16000000003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127</v>
      </c>
      <c r="C10" s="62"/>
      <c r="D10" s="87"/>
      <c r="E10" s="69">
        <v>289260.78999999998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289260.78999999998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56239.590000000026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22:D22"/>
    <mergeCell ref="B14:D14"/>
    <mergeCell ref="E14:G14"/>
    <mergeCell ref="B17:G17"/>
    <mergeCell ref="D18:E18"/>
    <mergeCell ref="D19:E19"/>
    <mergeCell ref="B21:D21"/>
    <mergeCell ref="B13:D13"/>
    <mergeCell ref="E13:G13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11811023622047245" right="0" top="0.74803149606299213" bottom="0.74803149606299213" header="0.31496062992125984" footer="0.31496062992125984"/>
  <pageSetup paperSize="9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G28"/>
  <sheetViews>
    <sheetView workbookViewId="0">
      <selection activeCell="F6" sqref="F6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128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129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0</v>
      </c>
      <c r="C5" s="23">
        <v>0</v>
      </c>
      <c r="D5" s="11">
        <v>26391.119999999999</v>
      </c>
      <c r="E5" s="12">
        <v>0</v>
      </c>
      <c r="F5" s="13">
        <v>0</v>
      </c>
      <c r="G5" s="14">
        <f>D5-E5+C5</f>
        <v>26391.119999999999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/>
      <c r="C10" s="62"/>
      <c r="D10" s="87"/>
      <c r="E10" s="69"/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0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0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13:D13"/>
    <mergeCell ref="E13:G13"/>
    <mergeCell ref="B22:D22"/>
    <mergeCell ref="B14:D14"/>
    <mergeCell ref="E14:G14"/>
    <mergeCell ref="B17:G17"/>
    <mergeCell ref="D18:E18"/>
    <mergeCell ref="D19:E19"/>
    <mergeCell ref="B21:D21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G28"/>
  <sheetViews>
    <sheetView workbookViewId="0">
      <selection activeCell="F6" sqref="F6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130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129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0</v>
      </c>
      <c r="C5" s="23">
        <v>0</v>
      </c>
      <c r="D5" s="11">
        <v>22252.799999999999</v>
      </c>
      <c r="E5" s="12">
        <v>0</v>
      </c>
      <c r="F5" s="13">
        <v>0</v>
      </c>
      <c r="G5" s="14">
        <f>D5-E5+C5</f>
        <v>22252.799999999999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 t="s">
        <v>131</v>
      </c>
      <c r="C10" s="62"/>
      <c r="D10" s="87"/>
      <c r="E10" s="69">
        <v>3600</v>
      </c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3600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-3600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13:D13"/>
    <mergeCell ref="E13:G13"/>
    <mergeCell ref="B22:D22"/>
    <mergeCell ref="B14:D14"/>
    <mergeCell ref="E14:G14"/>
    <mergeCell ref="B17:G17"/>
    <mergeCell ref="D18:E18"/>
    <mergeCell ref="D19:E19"/>
    <mergeCell ref="B21:D21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G28"/>
  <sheetViews>
    <sheetView workbookViewId="0">
      <selection activeCell="E22" sqref="E22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132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129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0</v>
      </c>
      <c r="C5" s="23">
        <v>0</v>
      </c>
      <c r="D5" s="11">
        <v>30826.03</v>
      </c>
      <c r="E5" s="12">
        <v>0</v>
      </c>
      <c r="F5" s="13">
        <v>0</v>
      </c>
      <c r="G5" s="14">
        <f>D5-E5+C5</f>
        <v>30826.03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/>
      <c r="C10" s="62"/>
      <c r="D10" s="87"/>
      <c r="E10" s="69"/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0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0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13:D13"/>
    <mergeCell ref="E13:G13"/>
    <mergeCell ref="B22:D22"/>
    <mergeCell ref="B14:D14"/>
    <mergeCell ref="E14:G14"/>
    <mergeCell ref="B17:G17"/>
    <mergeCell ref="D18:E18"/>
    <mergeCell ref="D19:E19"/>
    <mergeCell ref="B21:D21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G28"/>
  <sheetViews>
    <sheetView workbookViewId="0">
      <selection activeCell="F6" sqref="F6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133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129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0</v>
      </c>
      <c r="C5" s="23">
        <v>0</v>
      </c>
      <c r="D5" s="11">
        <v>29507.39</v>
      </c>
      <c r="E5" s="12">
        <v>0</v>
      </c>
      <c r="F5" s="13">
        <v>0</v>
      </c>
      <c r="G5" s="14">
        <f>D5-E5+C5</f>
        <v>29507.39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/>
      <c r="C10" s="62"/>
      <c r="D10" s="87"/>
      <c r="E10" s="69"/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0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0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13:D13"/>
    <mergeCell ref="E13:G13"/>
    <mergeCell ref="B22:D22"/>
    <mergeCell ref="B14:D14"/>
    <mergeCell ref="E14:G14"/>
    <mergeCell ref="B17:G17"/>
    <mergeCell ref="D18:E18"/>
    <mergeCell ref="D19:E19"/>
    <mergeCell ref="B21:D21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G28"/>
  <sheetViews>
    <sheetView workbookViewId="0">
      <selection activeCell="E14" sqref="E14:G14"/>
    </sheetView>
  </sheetViews>
  <sheetFormatPr defaultColWidth="29.28515625" defaultRowHeight="18.75" x14ac:dyDescent="0.3"/>
  <cols>
    <col min="1" max="1" width="1.42578125" style="2" customWidth="1"/>
    <col min="2" max="2" width="29.28515625" style="2"/>
    <col min="3" max="3" width="26" style="2" customWidth="1"/>
    <col min="4" max="4" width="18.140625" style="2" customWidth="1"/>
    <col min="5" max="5" width="21.85546875" style="2" customWidth="1"/>
    <col min="6" max="6" width="21.42578125" style="2" customWidth="1"/>
    <col min="7" max="7" width="25.5703125" style="2" customWidth="1"/>
    <col min="8" max="16384" width="29.28515625" style="2"/>
  </cols>
  <sheetData>
    <row r="1" spans="1:7" x14ac:dyDescent="0.3">
      <c r="A1" s="1" t="s">
        <v>12</v>
      </c>
      <c r="B1" s="73" t="s">
        <v>134</v>
      </c>
      <c r="C1" s="73"/>
      <c r="D1" s="73"/>
      <c r="E1" s="73"/>
      <c r="F1" s="73"/>
      <c r="G1" s="73"/>
    </row>
    <row r="2" spans="1:7" ht="19.5" thickBot="1" x14ac:dyDescent="0.35">
      <c r="A2" s="1"/>
      <c r="B2" s="3"/>
      <c r="C2" s="3"/>
      <c r="D2" s="3"/>
      <c r="E2" s="3"/>
      <c r="F2" s="3"/>
      <c r="G2" s="3"/>
    </row>
    <row r="3" spans="1:7" ht="19.5" thickBot="1" x14ac:dyDescent="0.35">
      <c r="A3" s="4"/>
      <c r="B3" s="74" t="s">
        <v>129</v>
      </c>
      <c r="C3" s="76"/>
      <c r="D3" s="76"/>
      <c r="E3" s="76"/>
      <c r="F3" s="76"/>
      <c r="G3" s="77"/>
    </row>
    <row r="4" spans="1:7" s="9" customFormat="1" ht="57" thickBot="1" x14ac:dyDescent="0.3">
      <c r="A4" s="5"/>
      <c r="B4" s="6" t="s">
        <v>0</v>
      </c>
      <c r="C4" s="6" t="s">
        <v>45</v>
      </c>
      <c r="D4" s="7" t="s">
        <v>1</v>
      </c>
      <c r="E4" s="7" t="s">
        <v>2</v>
      </c>
      <c r="F4" s="7" t="s">
        <v>3</v>
      </c>
      <c r="G4" s="8" t="s">
        <v>4</v>
      </c>
    </row>
    <row r="5" spans="1:7" s="9" customFormat="1" ht="19.5" thickBot="1" x14ac:dyDescent="0.35">
      <c r="A5" s="5"/>
      <c r="B5" s="10">
        <v>0</v>
      </c>
      <c r="C5" s="23">
        <v>0</v>
      </c>
      <c r="D5" s="11">
        <v>21394.77</v>
      </c>
      <c r="E5" s="12">
        <v>0</v>
      </c>
      <c r="F5" s="13">
        <v>0</v>
      </c>
      <c r="G5" s="14">
        <f>D5-E5+C5</f>
        <v>21394.77</v>
      </c>
    </row>
    <row r="6" spans="1:7" x14ac:dyDescent="0.3">
      <c r="A6" s="1"/>
      <c r="B6" s="1"/>
      <c r="C6" s="1"/>
      <c r="D6" s="15"/>
      <c r="E6" s="16"/>
      <c r="F6" s="17"/>
      <c r="G6" s="15"/>
    </row>
    <row r="7" spans="1:7" ht="19.5" thickBot="1" x14ac:dyDescent="0.35">
      <c r="A7" s="1"/>
      <c r="B7" s="1"/>
      <c r="C7" s="1"/>
      <c r="D7" s="1"/>
      <c r="E7" s="1"/>
      <c r="F7" s="1"/>
      <c r="G7" s="1"/>
    </row>
    <row r="8" spans="1:7" ht="19.5" thickBot="1" x14ac:dyDescent="0.35">
      <c r="A8" s="1"/>
      <c r="B8" s="78" t="s">
        <v>54</v>
      </c>
      <c r="C8" s="75"/>
      <c r="D8" s="75"/>
      <c r="E8" s="75"/>
      <c r="F8" s="75"/>
      <c r="G8" s="79"/>
    </row>
    <row r="9" spans="1:7" x14ac:dyDescent="0.3">
      <c r="A9" s="1"/>
      <c r="B9" s="80" t="s">
        <v>5</v>
      </c>
      <c r="C9" s="81"/>
      <c r="D9" s="82"/>
      <c r="E9" s="83" t="s">
        <v>6</v>
      </c>
      <c r="F9" s="84"/>
      <c r="G9" s="85"/>
    </row>
    <row r="10" spans="1:7" x14ac:dyDescent="0.3">
      <c r="A10" s="1"/>
      <c r="B10" s="86"/>
      <c r="C10" s="62"/>
      <c r="D10" s="87"/>
      <c r="E10" s="69"/>
      <c r="F10" s="70"/>
      <c r="G10" s="71"/>
    </row>
    <row r="11" spans="1:7" x14ac:dyDescent="0.3">
      <c r="A11" s="1"/>
      <c r="B11" s="61"/>
      <c r="C11" s="62"/>
      <c r="D11" s="62"/>
      <c r="E11" s="70"/>
      <c r="F11" s="70"/>
      <c r="G11" s="70"/>
    </row>
    <row r="12" spans="1:7" x14ac:dyDescent="0.3">
      <c r="A12" s="1"/>
      <c r="B12" s="61"/>
      <c r="C12" s="62"/>
      <c r="D12" s="62"/>
      <c r="E12" s="63"/>
      <c r="F12" s="64"/>
      <c r="G12" s="65"/>
    </row>
    <row r="13" spans="1:7" x14ac:dyDescent="0.3">
      <c r="A13" s="1"/>
      <c r="B13" s="66" t="s">
        <v>7</v>
      </c>
      <c r="C13" s="67"/>
      <c r="D13" s="68"/>
      <c r="E13" s="60">
        <f>E10+E11+E12</f>
        <v>0</v>
      </c>
      <c r="F13" s="60"/>
      <c r="G13" s="60"/>
    </row>
    <row r="14" spans="1:7" ht="42" customHeight="1" thickBot="1" x14ac:dyDescent="0.35">
      <c r="A14" s="1"/>
      <c r="B14" s="89" t="s">
        <v>55</v>
      </c>
      <c r="C14" s="90"/>
      <c r="D14" s="91"/>
      <c r="E14" s="92">
        <f>B5+E5+F5-E13</f>
        <v>0</v>
      </c>
      <c r="F14" s="93"/>
      <c r="G14" s="94"/>
    </row>
    <row r="15" spans="1:7" x14ac:dyDescent="0.3">
      <c r="A15" s="1"/>
      <c r="B15" s="1"/>
      <c r="C15" s="1"/>
      <c r="D15" s="1"/>
      <c r="E15" s="1"/>
      <c r="F15" s="15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ht="19.5" hidden="1" thickBot="1" x14ac:dyDescent="0.35">
      <c r="A17" s="1"/>
      <c r="B17" s="74" t="s">
        <v>8</v>
      </c>
      <c r="C17" s="76"/>
      <c r="D17" s="76"/>
      <c r="E17" s="76"/>
      <c r="F17" s="76"/>
      <c r="G17" s="77"/>
    </row>
    <row r="18" spans="1:7" ht="57" hidden="1" thickBot="1" x14ac:dyDescent="0.35">
      <c r="A18" s="1"/>
      <c r="B18" s="6" t="s">
        <v>9</v>
      </c>
      <c r="C18" s="6"/>
      <c r="D18" s="95" t="s">
        <v>10</v>
      </c>
      <c r="E18" s="96"/>
      <c r="F18" s="18"/>
      <c r="G18" s="8" t="s">
        <v>11</v>
      </c>
    </row>
    <row r="19" spans="1:7" ht="19.5" hidden="1" thickBot="1" x14ac:dyDescent="0.35">
      <c r="A19" s="1"/>
      <c r="B19" s="19">
        <v>3554.3</v>
      </c>
      <c r="C19" s="19"/>
      <c r="D19" s="97">
        <f>B19*6.81*12</f>
        <v>290457.39600000001</v>
      </c>
      <c r="E19" s="98"/>
      <c r="F19" s="12"/>
      <c r="G19" s="20"/>
    </row>
    <row r="20" spans="1:7" ht="4.5" customHeight="1" x14ac:dyDescent="0.3">
      <c r="A20" s="1"/>
      <c r="B20" s="1" t="s">
        <v>12</v>
      </c>
      <c r="C20" s="1"/>
      <c r="D20" s="1"/>
      <c r="E20" s="1"/>
      <c r="F20" s="30"/>
      <c r="G20" s="1"/>
    </row>
    <row r="21" spans="1:7" ht="27.75" customHeight="1" x14ac:dyDescent="0.3">
      <c r="A21" s="1"/>
      <c r="B21" s="88" t="s">
        <v>46</v>
      </c>
      <c r="C21" s="88"/>
      <c r="D21" s="88"/>
      <c r="E21" s="21"/>
      <c r="F21" s="1"/>
      <c r="G21" s="22"/>
    </row>
    <row r="22" spans="1:7" x14ac:dyDescent="0.3">
      <c r="A22" s="1"/>
      <c r="B22" s="88" t="s">
        <v>43</v>
      </c>
      <c r="C22" s="88"/>
      <c r="D22" s="88"/>
      <c r="E22" s="1"/>
      <c r="F22" s="1"/>
      <c r="G22" s="1" t="s">
        <v>44</v>
      </c>
    </row>
    <row r="24" spans="1:7" x14ac:dyDescent="0.3">
      <c r="E24" s="2" t="s">
        <v>12</v>
      </c>
    </row>
    <row r="27" spans="1:7" x14ac:dyDescent="0.3">
      <c r="E27" s="2" t="s">
        <v>12</v>
      </c>
    </row>
    <row r="28" spans="1:7" x14ac:dyDescent="0.3">
      <c r="G28" s="2" t="s">
        <v>12</v>
      </c>
    </row>
  </sheetData>
  <mergeCells count="20">
    <mergeCell ref="B13:D13"/>
    <mergeCell ref="E13:G13"/>
    <mergeCell ref="B22:D22"/>
    <mergeCell ref="B14:D14"/>
    <mergeCell ref="E14:G14"/>
    <mergeCell ref="B17:G17"/>
    <mergeCell ref="D18:E18"/>
    <mergeCell ref="D19:E19"/>
    <mergeCell ref="B21:D21"/>
    <mergeCell ref="B11:D11"/>
    <mergeCell ref="E11:G11"/>
    <mergeCell ref="B12:D12"/>
    <mergeCell ref="E12:G12"/>
    <mergeCell ref="B10:D10"/>
    <mergeCell ref="E10:G10"/>
    <mergeCell ref="B1:G1"/>
    <mergeCell ref="B3:G3"/>
    <mergeCell ref="B8:G8"/>
    <mergeCell ref="B9:D9"/>
    <mergeCell ref="E9:G9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38</vt:i4>
      </vt:variant>
    </vt:vector>
  </HeadingPairs>
  <TitlesOfParts>
    <vt:vector size="38" baseType="lpstr">
      <vt:lpstr>Аэрод 4</vt:lpstr>
      <vt:lpstr>Гагар 51</vt:lpstr>
      <vt:lpstr>Дзерж 10</vt:lpstr>
      <vt:lpstr>Дзерж 14</vt:lpstr>
      <vt:lpstr>Дзерж 26</vt:lpstr>
      <vt:lpstr>Партиз 94</vt:lpstr>
      <vt:lpstr>Парт 80</vt:lpstr>
      <vt:lpstr>МТор 48</vt:lpstr>
      <vt:lpstr>МТор 40</vt:lpstr>
      <vt:lpstr>МТор 47</vt:lpstr>
      <vt:lpstr>Мяги 5</vt:lpstr>
      <vt:lpstr>Мяги 7</vt:lpstr>
      <vt:lpstr>Мяги 9</vt:lpstr>
      <vt:lpstr>Мяги 15</vt:lpstr>
      <vt:lpstr>Мяги 11</vt:lpstr>
      <vt:lpstr>Мяги 13</vt:lpstr>
      <vt:lpstr>Парт122</vt:lpstr>
      <vt:lpstr>Револ 144</vt:lpstr>
      <vt:lpstr>Револ 133а</vt:lpstr>
      <vt:lpstr>Револ 144А</vt:lpstr>
      <vt:lpstr>Револ 157</vt:lpstr>
      <vt:lpstr>Револ 157А</vt:lpstr>
      <vt:lpstr>Револ 159</vt:lpstr>
      <vt:lpstr>Револ 161</vt:lpstr>
      <vt:lpstr>Гагар 67</vt:lpstr>
      <vt:lpstr>Гагар 63</vt:lpstr>
      <vt:lpstr>Гагарина 75</vt:lpstr>
      <vt:lpstr>Партиз 118</vt:lpstr>
      <vt:lpstr>Партиз 132</vt:lpstr>
      <vt:lpstr>Партиз 134</vt:lpstr>
      <vt:lpstr>Револ 142</vt:lpstr>
      <vt:lpstr>Револ 147</vt:lpstr>
      <vt:lpstr>Гагар 55</vt:lpstr>
      <vt:lpstr>Мяги 17</vt:lpstr>
      <vt:lpstr>Мяги 15 а</vt:lpstr>
      <vt:lpstr>Мяги 25</vt:lpstr>
      <vt:lpstr>М Тор 57</vt:lpstr>
      <vt:lpstr>М Тор 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wvikulya1968@mail.ru</dc:creator>
  <cp:lastModifiedBy>Елена</cp:lastModifiedBy>
  <cp:lastPrinted>2025-03-26T05:11:34Z</cp:lastPrinted>
  <dcterms:created xsi:type="dcterms:W3CDTF">2020-12-03T05:44:16Z</dcterms:created>
  <dcterms:modified xsi:type="dcterms:W3CDTF">2025-03-26T05:11:36Z</dcterms:modified>
</cp:coreProperties>
</file>