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PTB12\Obmen\ОТЧЕТ жителям\Мастер Ком\2024\"/>
    </mc:Choice>
  </mc:AlternateContent>
  <xr:revisionPtr revIDLastSave="0" documentId="13_ncr:1_{55EB461F-DBA9-4492-9B23-96FFB8AEBBAC}" xr6:coauthVersionLast="47" xr6:coauthVersionMax="47" xr10:uidLastSave="{00000000-0000-0000-0000-000000000000}"/>
  <bookViews>
    <workbookView xWindow="-120" yWindow="-120" windowWidth="29040" windowHeight="15840" firstSheet="8" activeTab="16" xr2:uid="{00000000-000D-0000-FFFF-FFFF00000000}"/>
  </bookViews>
  <sheets>
    <sheet name="Влад 21" sheetId="1" r:id="rId1"/>
    <sheet name="Влад 31" sheetId="2" r:id="rId2"/>
    <sheet name="КМарк 37" sheetId="3" r:id="rId3"/>
    <sheet name="Аксак 17" sheetId="4" r:id="rId4"/>
    <sheet name="Агиб 9" sheetId="5" r:id="rId5"/>
    <sheet name="Агиб 11" sheetId="6" r:id="rId6"/>
    <sheet name="Агиб 42А" sheetId="7" r:id="rId7"/>
    <sheet name="Маяков 20" sheetId="9" r:id="rId8"/>
    <sheet name="Самарс 192" sheetId="10" r:id="rId9"/>
    <sheet name="Самар 199" sheetId="11" r:id="rId10"/>
    <sheet name="Самар 201А" sheetId="12" r:id="rId11"/>
    <sheet name="Самар 270" sheetId="13" r:id="rId12"/>
    <sheet name="Красноар 143" sheetId="14" r:id="rId13"/>
    <sheet name="Колх.пер. 3" sheetId="15" r:id="rId14"/>
    <sheet name="Черноре 27А" sheetId="16" r:id="rId15"/>
    <sheet name="Л Толстого 121 " sheetId="17" r:id="rId16"/>
    <sheet name="Спортивная 14" sheetId="18" r:id="rId17"/>
  </sheets>
  <definedNames>
    <definedName name="_xlnm.Print_Area" localSheetId="4">'Агиб 9'!$A$1:$G$28</definedName>
    <definedName name="_xlnm.Print_Area" localSheetId="1">'Влад 31'!$A$1:$G$29</definedName>
    <definedName name="_xlnm.Print_Area" localSheetId="2">'КМарк 37'!$A$1:$G$30</definedName>
    <definedName name="_xlnm.Print_Area" localSheetId="13">'Колх.пер. 3'!$A$1:$G$26</definedName>
    <definedName name="_xlnm.Print_Area" localSheetId="12">'Красноар 143'!$A$1:$G$27</definedName>
    <definedName name="_xlnm.Print_Area" localSheetId="14">'Черноре 27А'!$A$1:$G$27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18" l="1"/>
  <c r="E13" i="18"/>
  <c r="E14" i="18" s="1"/>
  <c r="G5" i="18"/>
  <c r="G5" i="11"/>
  <c r="E14" i="17"/>
  <c r="D19" i="17"/>
  <c r="E13" i="17"/>
  <c r="G5" i="17"/>
  <c r="E15" i="2"/>
  <c r="E16" i="2"/>
  <c r="G5" i="16"/>
  <c r="G5" i="15"/>
  <c r="E13" i="7"/>
  <c r="E14" i="7" s="1"/>
  <c r="E15" i="3"/>
  <c r="E16" i="3"/>
  <c r="G5" i="14"/>
  <c r="G5" i="5"/>
  <c r="G5" i="1"/>
  <c r="D19" i="16"/>
  <c r="E13" i="16"/>
  <c r="E14" i="16"/>
  <c r="D19" i="15"/>
  <c r="E13" i="15"/>
  <c r="E14" i="15"/>
  <c r="G5" i="13"/>
  <c r="G5" i="7"/>
  <c r="G5" i="4"/>
  <c r="G5" i="3"/>
  <c r="G5" i="2"/>
  <c r="G5" i="6"/>
  <c r="G5" i="9"/>
  <c r="G5" i="10"/>
  <c r="G5" i="12"/>
  <c r="E13" i="1"/>
  <c r="E14" i="1"/>
  <c r="D19" i="14"/>
  <c r="E13" i="14"/>
  <c r="E14" i="14"/>
  <c r="D19" i="13"/>
  <c r="E13" i="13"/>
  <c r="E14" i="13"/>
  <c r="D19" i="12"/>
  <c r="E13" i="12"/>
  <c r="E14" i="12"/>
  <c r="D19" i="11"/>
  <c r="E13" i="11"/>
  <c r="E14" i="11"/>
  <c r="D19" i="10"/>
  <c r="E13" i="10"/>
  <c r="E14" i="10"/>
  <c r="D19" i="9"/>
  <c r="E13" i="9"/>
  <c r="E14" i="9"/>
  <c r="D19" i="7"/>
  <c r="D19" i="6"/>
  <c r="E13" i="6"/>
  <c r="E14" i="6"/>
  <c r="D19" i="5"/>
  <c r="E13" i="5"/>
  <c r="E14" i="5"/>
  <c r="D19" i="4"/>
  <c r="E13" i="4"/>
  <c r="E14" i="4"/>
  <c r="D21" i="3"/>
  <c r="D21" i="2"/>
  <c r="D19" i="1"/>
</calcChain>
</file>

<file path=xl/sharedStrings.xml><?xml version="1.0" encoding="utf-8"?>
<sst xmlns="http://schemas.openxmlformats.org/spreadsheetml/2006/main" count="464" uniqueCount="69">
  <si>
    <t xml:space="preserve"> </t>
  </si>
  <si>
    <t>Остаток + / Перерасход - средств  на начало периода</t>
  </si>
  <si>
    <t xml:space="preserve">Итого начислено </t>
  </si>
  <si>
    <t>Оплачено собственниками</t>
  </si>
  <si>
    <t>Дополнительно поступившие средства</t>
  </si>
  <si>
    <t xml:space="preserve">Задолженность собственников на конец периода </t>
  </si>
  <si>
    <t>Вид работ</t>
  </si>
  <si>
    <t>Сумма за выполненные работы</t>
  </si>
  <si>
    <t>Итого израсходовано</t>
  </si>
  <si>
    <t>Плановая сумма средств по текущему ремонту на 2020 год</t>
  </si>
  <si>
    <t>Площадь, кв.м.</t>
  </si>
  <si>
    <t>Плановая сумма платежей в 2021 году                                           (с учетом резерва на аварийные работы)</t>
  </si>
  <si>
    <t>Сумма с учетом остатка на 01.01.2021</t>
  </si>
  <si>
    <t>ул. Владимирская д. 21</t>
  </si>
  <si>
    <t>ул. Владимирская д. 31</t>
  </si>
  <si>
    <t>пр. Карла Маркса д. 37</t>
  </si>
  <si>
    <t>ул. Г.С.Аксакова д. 17</t>
  </si>
  <si>
    <t>ул. Агибалова д. 9</t>
  </si>
  <si>
    <t>ул. Агибалова д. 11</t>
  </si>
  <si>
    <t>ул. Агибалова д. 42А</t>
  </si>
  <si>
    <t>ул. Маяковского д. 20</t>
  </si>
  <si>
    <t>ул. Самарская д. 192</t>
  </si>
  <si>
    <t>ул. Самарская д. 199</t>
  </si>
  <si>
    <t>ул. Самарская д. 201А</t>
  </si>
  <si>
    <t>ул. Самарская д. 270</t>
  </si>
  <si>
    <t xml:space="preserve"> Генеральный директор </t>
  </si>
  <si>
    <t>ООО "Мастер Ком"</t>
  </si>
  <si>
    <t>А.Н.Мячин</t>
  </si>
  <si>
    <t>Задоложенность собственников на начало периода</t>
  </si>
  <si>
    <t>ул. Красноармейская д. 143</t>
  </si>
  <si>
    <t xml:space="preserve">Задолженность собственников на начало периода </t>
  </si>
  <si>
    <t>Колхозный пер. д. 3</t>
  </si>
  <si>
    <t>Чернореченская. д. 27А</t>
  </si>
  <si>
    <t>Отчет по текущему ремонту с 01.01.2024 по 31.12.2024 гг.</t>
  </si>
  <si>
    <t>Израсходовано на текущий ремонт в 2024 году</t>
  </si>
  <si>
    <t>Остаток + / перерасход - средств по текущему ремонту на 01.01.2025:</t>
  </si>
  <si>
    <t>ремонт подающего стояка центрального отопления</t>
  </si>
  <si>
    <t>замена выпуска канализации</t>
  </si>
  <si>
    <t>замена стояков центрального отопления в кв 4,8,12,16,24,28,22,26,30,34,38</t>
  </si>
  <si>
    <t>замена стояков центрального отопления в кв 31,35,39</t>
  </si>
  <si>
    <t>замена стояка горячего водоснабжения в кв 28,32,36,40,44,48</t>
  </si>
  <si>
    <t>ремонт ввода холодного водоснабжения</t>
  </si>
  <si>
    <t>замена стояков центрального отопления в кв 2,7,11,15,19,39,43,47</t>
  </si>
  <si>
    <t>ремонт лестницы</t>
  </si>
  <si>
    <t>ремонт электроснабжения МОП в подъезде 2</t>
  </si>
  <si>
    <t>ремонт холодного водоснабжения, канализации</t>
  </si>
  <si>
    <t>ремонт отмостки</t>
  </si>
  <si>
    <t>замена задвижек в теплоузле ( 4 шт)</t>
  </si>
  <si>
    <t>ремонт асфальтобетонного покрытия</t>
  </si>
  <si>
    <t>ремонт центрального отопления</t>
  </si>
  <si>
    <t>ремонт подъезда № 2</t>
  </si>
  <si>
    <t>ремонт фасада</t>
  </si>
  <si>
    <t>замена стояков холодного водоснабжения, канализации в кв 16,19,3,6</t>
  </si>
  <si>
    <t>ремонт розлива холодного водоснабжения</t>
  </si>
  <si>
    <t>ремонт теплообменника</t>
  </si>
  <si>
    <t>ремонт подъезда № 1</t>
  </si>
  <si>
    <t>замена задвижек в теплоузле ( 2 шт)</t>
  </si>
  <si>
    <t>замена дверных приборов</t>
  </si>
  <si>
    <t>Ремонт водосточных труб</t>
  </si>
  <si>
    <t>установка насосной станции на ХВС</t>
  </si>
  <si>
    <t>замена блока управления привода дверей кабины лифта подъезда 2</t>
  </si>
  <si>
    <t>ремонт крылец подъездов 2,3, ремонт подъезда 1</t>
  </si>
  <si>
    <t xml:space="preserve">ремонт асфальтобетонного покрытия </t>
  </si>
  <si>
    <t>ремонт лежака канализации</t>
  </si>
  <si>
    <t>Льва Толстого д. 121</t>
  </si>
  <si>
    <t>Отчет по текущему ремонту с 01.12.2024 по 31.12.2024 гг.</t>
  </si>
  <si>
    <t>Отчет по текущему ремонту с 01.08.2024 по 31.12.2024 гг.</t>
  </si>
  <si>
    <t>ул. Спортивная д. 14</t>
  </si>
  <si>
    <t>Замена фурнитуры окон ПВХ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</si>
</sst>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8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indexed="72"/>
      <name val="Times New Roman"/>
      <family val="1"/>
      <charset val="204"/>
    </font>
    <font>
      <b/>
      <sz val="10"/>
      <color indexed="10"/>
      <name val="Arial"/>
      <family val="2"/>
      <charset val="204"/>
    </font>
    <font>
      <b/>
      <sz val="10"/>
      <name val="Arial"/>
      <family val="2"/>
      <charset val="204"/>
    </font>
    <font>
      <sz val="11"/>
      <name val="Calibri"/>
      <family val="2"/>
      <charset val="204"/>
    </font>
    <font>
      <sz val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2" borderId="0" xfId="0" applyNumberFormat="1" applyFont="1" applyFill="1" applyBorder="1" applyAlignment="1"/>
    <xf numFmtId="0" fontId="2" fillId="2" borderId="0" xfId="0" applyNumberFormat="1" applyFont="1" applyFill="1" applyBorder="1" applyAlignment="1"/>
    <xf numFmtId="0" fontId="1" fillId="2" borderId="0" xfId="0" applyNumberFormat="1" applyFont="1" applyFill="1" applyBorder="1" applyAlignment="1" applyProtection="1">
      <alignment horizontal="center" vertical="top" wrapText="1"/>
    </xf>
    <xf numFmtId="0" fontId="1" fillId="2" borderId="0" xfId="0" applyNumberFormat="1" applyFont="1" applyFill="1" applyBorder="1" applyAlignment="1" applyProtection="1">
      <alignment horizontal="left" vertical="top" wrapText="1"/>
      <protection locked="0"/>
    </xf>
    <xf numFmtId="0" fontId="1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center" wrapText="1"/>
    </xf>
    <xf numFmtId="0" fontId="1" fillId="2" borderId="4" xfId="0" applyNumberFormat="1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center" vertical="center"/>
    </xf>
    <xf numFmtId="4" fontId="1" fillId="2" borderId="4" xfId="0" applyNumberFormat="1" applyFont="1" applyFill="1" applyBorder="1" applyAlignment="1">
      <alignment horizontal="center"/>
    </xf>
    <xf numFmtId="4" fontId="1" fillId="2" borderId="5" xfId="0" applyNumberFormat="1" applyFont="1" applyFill="1" applyBorder="1" applyAlignment="1">
      <alignment horizontal="center"/>
    </xf>
    <xf numFmtId="4" fontId="1" fillId="2" borderId="5" xfId="0" applyNumberFormat="1" applyFont="1" applyFill="1" applyBorder="1" applyAlignment="1" applyProtection="1">
      <alignment horizontal="center" vertical="center" wrapText="1"/>
    </xf>
    <xf numFmtId="4" fontId="1" fillId="2" borderId="4" xfId="0" applyNumberFormat="1" applyFont="1" applyFill="1" applyBorder="1" applyAlignment="1" applyProtection="1">
      <alignment horizontal="center" vertical="center" wrapText="1"/>
    </xf>
    <xf numFmtId="164" fontId="1" fillId="2" borderId="4" xfId="0" applyNumberFormat="1" applyFont="1" applyFill="1" applyBorder="1" applyAlignment="1">
      <alignment horizontal="center"/>
    </xf>
    <xf numFmtId="4" fontId="1" fillId="2" borderId="3" xfId="0" applyNumberFormat="1" applyFont="1" applyFill="1" applyBorder="1" applyAlignment="1">
      <alignment horizontal="center" vertical="center" wrapText="1"/>
    </xf>
    <xf numFmtId="4" fontId="1" fillId="2" borderId="0" xfId="0" applyNumberFormat="1" applyFont="1" applyFill="1" applyBorder="1" applyAlignment="1"/>
    <xf numFmtId="4" fontId="5" fillId="2" borderId="0" xfId="0" applyNumberFormat="1" applyFont="1" applyFill="1" applyBorder="1" applyAlignment="1"/>
    <xf numFmtId="164" fontId="5" fillId="2" borderId="0" xfId="0" applyNumberFormat="1" applyFont="1" applyFill="1" applyBorder="1" applyAlignment="1">
      <alignment horizontal="center"/>
    </xf>
    <xf numFmtId="4" fontId="1" fillId="2" borderId="6" xfId="0" applyNumberFormat="1" applyFont="1" applyFill="1" applyBorder="1" applyAlignment="1" applyProtection="1">
      <alignment horizontal="center" vertical="center" wrapText="1"/>
    </xf>
    <xf numFmtId="4" fontId="1" fillId="2" borderId="7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/>
    <xf numFmtId="10" fontId="1" fillId="2" borderId="0" xfId="0" applyNumberFormat="1" applyFont="1" applyFill="1" applyBorder="1" applyAlignment="1"/>
    <xf numFmtId="0" fontId="1" fillId="2" borderId="0" xfId="0" applyNumberFormat="1" applyFont="1" applyFill="1" applyBorder="1" applyAlignment="1">
      <alignment horizontal="center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4" fontId="4" fillId="2" borderId="0" xfId="0" applyNumberFormat="1" applyFont="1" applyFill="1" applyBorder="1" applyAlignment="1"/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4" fontId="3" fillId="2" borderId="6" xfId="0" applyNumberFormat="1" applyFont="1" applyFill="1" applyBorder="1" applyAlignment="1" applyProtection="1">
      <alignment horizontal="center" vertical="center" wrapText="1"/>
    </xf>
    <xf numFmtId="4" fontId="3" fillId="2" borderId="4" xfId="0" applyNumberFormat="1" applyFont="1" applyFill="1" applyBorder="1" applyAlignment="1" applyProtection="1">
      <alignment horizontal="center" vertical="center" wrapText="1"/>
    </xf>
    <xf numFmtId="0" fontId="0" fillId="2" borderId="0" xfId="0" applyFill="1" applyBorder="1"/>
    <xf numFmtId="4" fontId="2" fillId="2" borderId="0" xfId="0" applyNumberFormat="1" applyFont="1" applyFill="1" applyBorder="1" applyAlignment="1"/>
    <xf numFmtId="0" fontId="3" fillId="2" borderId="4" xfId="0" applyFont="1" applyFill="1" applyBorder="1" applyAlignment="1">
      <alignment horizontal="center" vertical="center" wrapText="1"/>
    </xf>
    <xf numFmtId="0" fontId="1" fillId="2" borderId="0" xfId="0" applyNumberFormat="1" applyFont="1" applyFill="1" applyBorder="1" applyAlignment="1"/>
    <xf numFmtId="0" fontId="2" fillId="2" borderId="0" xfId="0" applyNumberFormat="1" applyFont="1" applyFill="1" applyBorder="1" applyAlignment="1"/>
    <xf numFmtId="0" fontId="1" fillId="2" borderId="0" xfId="0" applyNumberFormat="1" applyFont="1" applyFill="1" applyBorder="1" applyAlignment="1" applyProtection="1">
      <alignment horizontal="center" vertical="top" wrapText="1"/>
    </xf>
    <xf numFmtId="0" fontId="1" fillId="2" borderId="0" xfId="0" applyNumberFormat="1" applyFont="1" applyFill="1" applyBorder="1" applyAlignment="1" applyProtection="1">
      <alignment horizontal="left" vertical="top" wrapText="1"/>
      <protection locked="0"/>
    </xf>
    <xf numFmtId="0" fontId="1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1" fillId="2" borderId="4" xfId="0" applyNumberFormat="1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center" vertical="center"/>
    </xf>
    <xf numFmtId="4" fontId="1" fillId="2" borderId="4" xfId="0" applyNumberFormat="1" applyFont="1" applyFill="1" applyBorder="1" applyAlignment="1">
      <alignment horizontal="center"/>
    </xf>
    <xf numFmtId="4" fontId="1" fillId="2" borderId="5" xfId="0" applyNumberFormat="1" applyFont="1" applyFill="1" applyBorder="1" applyAlignment="1">
      <alignment horizontal="center"/>
    </xf>
    <xf numFmtId="4" fontId="1" fillId="2" borderId="5" xfId="0" applyNumberFormat="1" applyFont="1" applyFill="1" applyBorder="1" applyAlignment="1" applyProtection="1">
      <alignment horizontal="center" vertical="center" wrapText="1"/>
    </xf>
    <xf numFmtId="4" fontId="1" fillId="2" borderId="4" xfId="0" applyNumberFormat="1" applyFont="1" applyFill="1" applyBorder="1" applyAlignment="1" applyProtection="1">
      <alignment horizontal="center" vertical="center" wrapText="1"/>
    </xf>
    <xf numFmtId="164" fontId="1" fillId="2" borderId="4" xfId="0" applyNumberFormat="1" applyFont="1" applyFill="1" applyBorder="1" applyAlignment="1">
      <alignment horizontal="center"/>
    </xf>
    <xf numFmtId="4" fontId="3" fillId="2" borderId="3" xfId="0" applyNumberFormat="1" applyFont="1" applyFill="1" applyBorder="1" applyAlignment="1">
      <alignment horizontal="center" vertical="center" wrapText="1"/>
    </xf>
    <xf numFmtId="4" fontId="1" fillId="2" borderId="0" xfId="0" applyNumberFormat="1" applyFont="1" applyFill="1" applyBorder="1" applyAlignment="1"/>
    <xf numFmtId="4" fontId="4" fillId="2" borderId="0" xfId="0" applyNumberFormat="1" applyFont="1" applyFill="1" applyBorder="1" applyAlignment="1"/>
    <xf numFmtId="164" fontId="5" fillId="2" borderId="0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 applyProtection="1">
      <alignment horizontal="center" vertical="center" wrapText="1"/>
    </xf>
    <xf numFmtId="4" fontId="3" fillId="2" borderId="4" xfId="0" applyNumberFormat="1" applyFont="1" applyFill="1" applyBorder="1" applyAlignment="1" applyProtection="1">
      <alignment horizontal="center" vertical="center" wrapText="1"/>
    </xf>
    <xf numFmtId="4" fontId="1" fillId="2" borderId="7" xfId="0" applyNumberFormat="1" applyFont="1" applyFill="1" applyBorder="1" applyAlignment="1">
      <alignment horizontal="center" vertical="center" wrapText="1"/>
    </xf>
    <xf numFmtId="10" fontId="1" fillId="2" borderId="0" xfId="0" applyNumberFormat="1" applyFont="1" applyFill="1" applyBorder="1" applyAlignment="1"/>
    <xf numFmtId="0" fontId="1" fillId="2" borderId="0" xfId="0" applyNumberFormat="1" applyFont="1" applyFill="1" applyBorder="1" applyAlignment="1">
      <alignment horizontal="center"/>
    </xf>
    <xf numFmtId="4" fontId="1" fillId="2" borderId="3" xfId="0" applyNumberFormat="1" applyFont="1" applyFill="1" applyBorder="1" applyAlignment="1">
      <alignment horizontal="center" vertical="center" wrapText="1"/>
    </xf>
    <xf numFmtId="4" fontId="5" fillId="2" borderId="0" xfId="0" applyNumberFormat="1" applyFont="1" applyFill="1" applyBorder="1" applyAlignment="1"/>
    <xf numFmtId="0" fontId="1" fillId="2" borderId="0" xfId="0" applyNumberFormat="1" applyFont="1" applyFill="1" applyBorder="1" applyAlignment="1" applyProtection="1">
      <alignment horizontal="center" vertical="top" wrapText="1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1" fillId="2" borderId="0" xfId="0" applyNumberFormat="1" applyFont="1" applyFill="1" applyBorder="1" applyAlignment="1">
      <alignment horizontal="left"/>
    </xf>
    <xf numFmtId="0" fontId="1" fillId="2" borderId="12" xfId="0" applyNumberFormat="1" applyFont="1" applyFill="1" applyBorder="1" applyAlignment="1">
      <alignment horizontal="center" wrapText="1"/>
    </xf>
    <xf numFmtId="0" fontId="1" fillId="2" borderId="13" xfId="0" applyNumberFormat="1" applyFont="1" applyFill="1" applyBorder="1" applyAlignment="1">
      <alignment horizontal="center" wrapText="1"/>
    </xf>
    <xf numFmtId="0" fontId="1" fillId="2" borderId="14" xfId="0" applyNumberFormat="1" applyFont="1" applyFill="1" applyBorder="1" applyAlignment="1">
      <alignment horizontal="center" wrapText="1"/>
    </xf>
    <xf numFmtId="4" fontId="1" fillId="2" borderId="15" xfId="0" applyNumberFormat="1" applyFont="1" applyFill="1" applyBorder="1" applyAlignment="1">
      <alignment horizontal="center"/>
    </xf>
    <xf numFmtId="4" fontId="1" fillId="2" borderId="13" xfId="0" applyNumberFormat="1" applyFont="1" applyFill="1" applyBorder="1" applyAlignment="1">
      <alignment horizontal="center"/>
    </xf>
    <xf numFmtId="4" fontId="1" fillId="2" borderId="16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 applyProtection="1">
      <alignment horizontal="center" vertical="top" wrapText="1"/>
    </xf>
    <xf numFmtId="0" fontId="1" fillId="2" borderId="17" xfId="0" applyNumberFormat="1" applyFont="1" applyFill="1" applyBorder="1" applyAlignment="1" applyProtection="1">
      <alignment horizontal="center" vertical="top" wrapText="1"/>
    </xf>
    <xf numFmtId="0" fontId="1" fillId="2" borderId="3" xfId="0" applyNumberFormat="1" applyFont="1" applyFill="1" applyBorder="1" applyAlignment="1" applyProtection="1">
      <alignment horizontal="center" vertical="top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center" wrapText="1"/>
    </xf>
    <xf numFmtId="4" fontId="1" fillId="2" borderId="1" xfId="0" applyNumberFormat="1" applyFont="1" applyFill="1" applyBorder="1" applyAlignment="1" applyProtection="1">
      <alignment horizontal="center" vertical="center" wrapText="1"/>
    </xf>
    <xf numFmtId="4" fontId="1" fillId="2" borderId="3" xfId="0" applyNumberFormat="1" applyFont="1" applyFill="1" applyBorder="1" applyAlignment="1" applyProtection="1">
      <alignment horizontal="center" vertical="center" wrapText="1"/>
    </xf>
    <xf numFmtId="0" fontId="1" fillId="2" borderId="0" xfId="0" applyNumberFormat="1" applyFont="1" applyFill="1" applyBorder="1" applyAlignment="1" applyProtection="1">
      <alignment horizontal="center" vertical="top" wrapText="1"/>
    </xf>
    <xf numFmtId="0" fontId="1" fillId="2" borderId="18" xfId="0" applyNumberFormat="1" applyFont="1" applyFill="1" applyBorder="1" applyAlignment="1" applyProtection="1">
      <alignment horizontal="center" vertical="top" wrapText="1"/>
    </xf>
    <xf numFmtId="0" fontId="1" fillId="2" borderId="19" xfId="0" applyNumberFormat="1" applyFont="1" applyFill="1" applyBorder="1" applyAlignment="1" applyProtection="1">
      <alignment horizontal="center" vertical="top" wrapText="1"/>
    </xf>
    <xf numFmtId="0" fontId="1" fillId="2" borderId="20" xfId="0" applyNumberFormat="1" applyFont="1" applyFill="1" applyBorder="1" applyAlignment="1" applyProtection="1">
      <alignment horizontal="center" vertical="top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1" xfId="0" applyNumberFormat="1" applyFont="1" applyFill="1" applyBorder="1" applyAlignment="1" applyProtection="1">
      <alignment horizontal="center" vertical="center" wrapText="1"/>
    </xf>
    <xf numFmtId="0" fontId="1" fillId="2" borderId="24" xfId="0" applyNumberFormat="1" applyFont="1" applyFill="1" applyBorder="1" applyAlignment="1" applyProtection="1">
      <alignment horizontal="center" vertical="center" wrapText="1"/>
    </xf>
    <xf numFmtId="0" fontId="1" fillId="2" borderId="23" xfId="0" applyNumberFormat="1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4" fontId="2" fillId="2" borderId="9" xfId="0" applyNumberFormat="1" applyFont="1" applyFill="1" applyBorder="1" applyAlignment="1" applyProtection="1">
      <alignment horizontal="center" vertical="center" wrapText="1"/>
    </xf>
    <xf numFmtId="4" fontId="2" fillId="2" borderId="2" xfId="0" applyNumberFormat="1" applyFont="1" applyFill="1" applyBorder="1" applyAlignment="1" applyProtection="1">
      <alignment horizontal="center" vertical="center" wrapText="1"/>
    </xf>
    <xf numFmtId="4" fontId="2" fillId="2" borderId="8" xfId="0" applyNumberFormat="1" applyFont="1" applyFill="1" applyBorder="1" applyAlignment="1" applyProtection="1">
      <alignment horizontal="center" vertical="center" wrapText="1"/>
    </xf>
    <xf numFmtId="4" fontId="1" fillId="2" borderId="9" xfId="0" applyNumberFormat="1" applyFont="1" applyFill="1" applyBorder="1" applyAlignment="1" applyProtection="1">
      <alignment horizontal="center" vertical="center" wrapText="1"/>
    </xf>
    <xf numFmtId="4" fontId="1" fillId="2" borderId="11" xfId="0" applyNumberFormat="1" applyFont="1" applyFill="1" applyBorder="1" applyAlignment="1" applyProtection="1">
      <alignment horizontal="center" vertical="center" wrapText="1"/>
    </xf>
    <xf numFmtId="4" fontId="1" fillId="2" borderId="25" xfId="0" applyNumberFormat="1" applyFont="1" applyFill="1" applyBorder="1" applyAlignment="1" applyProtection="1">
      <alignment horizontal="center" vertical="center" wrapText="1"/>
    </xf>
    <xf numFmtId="4" fontId="1" fillId="2" borderId="2" xfId="0" applyNumberFormat="1" applyFont="1" applyFill="1" applyBorder="1" applyAlignment="1" applyProtection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4" fontId="2" fillId="2" borderId="25" xfId="0" applyNumberFormat="1" applyFont="1" applyFill="1" applyBorder="1" applyAlignment="1" applyProtection="1">
      <alignment horizontal="center" vertical="center" wrapText="1"/>
    </xf>
    <xf numFmtId="4" fontId="2" fillId="2" borderId="11" xfId="0" applyNumberFormat="1" applyFont="1" applyFill="1" applyBorder="1" applyAlignment="1" applyProtection="1">
      <alignment horizontal="center" vertical="center" wrapText="1"/>
    </xf>
    <xf numFmtId="4" fontId="2" fillId="2" borderId="10" xfId="0" applyNumberFormat="1" applyFont="1" applyFill="1" applyBorder="1" applyAlignment="1" applyProtection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1" xfId="0" applyNumberFormat="1" applyFont="1" applyFill="1" applyBorder="1" applyAlignment="1" applyProtection="1">
      <alignment horizontal="center" vertical="center" wrapText="1"/>
    </xf>
    <xf numFmtId="0" fontId="3" fillId="2" borderId="24" xfId="0" applyNumberFormat="1" applyFont="1" applyFill="1" applyBorder="1" applyAlignment="1" applyProtection="1">
      <alignment horizontal="center" vertical="center" wrapText="1"/>
    </xf>
    <xf numFmtId="0" fontId="3" fillId="2" borderId="23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 applyProtection="1">
      <alignment horizontal="center" vertical="center" wrapText="1"/>
    </xf>
    <xf numFmtId="4" fontId="3" fillId="2" borderId="3" xfId="0" applyNumberFormat="1" applyFont="1" applyFill="1" applyBorder="1" applyAlignment="1" applyProtection="1">
      <alignment horizontal="center" vertical="center" wrapText="1"/>
    </xf>
    <xf numFmtId="4" fontId="3" fillId="2" borderId="2" xfId="0" applyNumberFormat="1" applyFont="1" applyFill="1" applyBorder="1" applyAlignment="1" applyProtection="1">
      <alignment horizontal="center" vertical="center" wrapText="1"/>
    </xf>
    <xf numFmtId="0" fontId="2" fillId="2" borderId="25" xfId="0" applyNumberFormat="1" applyFont="1" applyFill="1" applyBorder="1" applyAlignment="1">
      <alignment horizontal="center"/>
    </xf>
    <xf numFmtId="0" fontId="2" fillId="2" borderId="1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view="pageBreakPreview" zoomScale="60" zoomScaleNormal="100" workbookViewId="0">
      <selection activeCell="G15" sqref="G15"/>
    </sheetView>
  </sheetViews>
  <sheetFormatPr defaultColWidth="29.28515625" defaultRowHeight="18.75" x14ac:dyDescent="0.3"/>
  <cols>
    <col min="1" max="1" width="3.7109375" style="2" customWidth="1"/>
    <col min="2" max="2" width="27.7109375" style="2" customWidth="1"/>
    <col min="3" max="3" width="25.42578125" style="2" customWidth="1"/>
    <col min="4" max="4" width="17.85546875" style="2" customWidth="1"/>
    <col min="5" max="5" width="22.140625" style="2" customWidth="1"/>
    <col min="6" max="6" width="21.7109375" style="2" customWidth="1"/>
    <col min="7" max="7" width="24.5703125" style="2" customWidth="1"/>
    <col min="8" max="16384" width="29.28515625" style="2"/>
  </cols>
  <sheetData>
    <row r="1" spans="1:7" x14ac:dyDescent="0.3">
      <c r="A1" s="1" t="s">
        <v>0</v>
      </c>
      <c r="B1" s="82" t="s">
        <v>13</v>
      </c>
      <c r="C1" s="82"/>
      <c r="D1" s="82"/>
      <c r="E1" s="82"/>
      <c r="F1" s="82"/>
      <c r="G1" s="82"/>
    </row>
    <row r="2" spans="1:7" ht="19.5" thickBot="1" x14ac:dyDescent="0.35">
      <c r="A2" s="1"/>
      <c r="B2" s="3"/>
      <c r="C2" s="3"/>
      <c r="D2" s="3"/>
      <c r="E2" s="3"/>
      <c r="F2" s="3"/>
      <c r="G2" s="3"/>
    </row>
    <row r="3" spans="1:7" ht="19.5" thickBot="1" x14ac:dyDescent="0.35">
      <c r="A3" s="4"/>
      <c r="B3" s="75" t="s">
        <v>33</v>
      </c>
      <c r="C3" s="83"/>
      <c r="D3" s="76"/>
      <c r="E3" s="76"/>
      <c r="F3" s="76"/>
      <c r="G3" s="77"/>
    </row>
    <row r="4" spans="1:7" s="11" customFormat="1" ht="75.75" thickBot="1" x14ac:dyDescent="0.3">
      <c r="A4" s="5"/>
      <c r="B4" s="6" t="s">
        <v>1</v>
      </c>
      <c r="C4" s="7" t="s">
        <v>30</v>
      </c>
      <c r="D4" s="8" t="s">
        <v>2</v>
      </c>
      <c r="E4" s="9" t="s">
        <v>3</v>
      </c>
      <c r="F4" s="9" t="s">
        <v>4</v>
      </c>
      <c r="G4" s="10" t="s">
        <v>5</v>
      </c>
    </row>
    <row r="5" spans="1:7" s="11" customFormat="1" ht="19.5" thickBot="1" x14ac:dyDescent="0.35">
      <c r="A5" s="5"/>
      <c r="B5" s="12">
        <v>40605.85</v>
      </c>
      <c r="C5" s="13">
        <v>137944.5</v>
      </c>
      <c r="D5" s="14">
        <v>777213.78</v>
      </c>
      <c r="E5" s="15">
        <v>754345.53</v>
      </c>
      <c r="F5" s="16">
        <v>34630</v>
      </c>
      <c r="G5" s="17">
        <f>C5+D5-E5</f>
        <v>160812.75</v>
      </c>
    </row>
    <row r="6" spans="1:7" x14ac:dyDescent="0.3">
      <c r="A6" s="1"/>
      <c r="B6" s="1"/>
      <c r="C6" s="1"/>
      <c r="D6" s="18"/>
      <c r="E6" s="19"/>
      <c r="F6" s="20"/>
      <c r="G6" s="18"/>
    </row>
    <row r="7" spans="1:7" ht="19.5" thickBot="1" x14ac:dyDescent="0.35">
      <c r="A7" s="1"/>
      <c r="B7" s="1"/>
      <c r="C7" s="1"/>
      <c r="D7" s="1"/>
      <c r="E7" s="1"/>
      <c r="F7" s="1"/>
      <c r="G7" s="1"/>
    </row>
    <row r="8" spans="1:7" ht="19.5" thickBot="1" x14ac:dyDescent="0.35">
      <c r="A8" s="1"/>
      <c r="B8" s="84" t="s">
        <v>34</v>
      </c>
      <c r="C8" s="83"/>
      <c r="D8" s="83"/>
      <c r="E8" s="83"/>
      <c r="F8" s="83"/>
      <c r="G8" s="85"/>
    </row>
    <row r="9" spans="1:7" x14ac:dyDescent="0.3">
      <c r="A9" s="1"/>
      <c r="B9" s="86" t="s">
        <v>6</v>
      </c>
      <c r="C9" s="87"/>
      <c r="D9" s="88"/>
      <c r="E9" s="89" t="s">
        <v>7</v>
      </c>
      <c r="F9" s="90"/>
      <c r="G9" s="91"/>
    </row>
    <row r="10" spans="1:7" x14ac:dyDescent="0.3">
      <c r="A10" s="1"/>
      <c r="B10" s="92" t="s">
        <v>36</v>
      </c>
      <c r="C10" s="93"/>
      <c r="D10" s="94"/>
      <c r="E10" s="95">
        <v>39764.92</v>
      </c>
      <c r="F10" s="96"/>
      <c r="G10" s="97"/>
    </row>
    <row r="11" spans="1:7" x14ac:dyDescent="0.3">
      <c r="A11" s="1"/>
      <c r="B11" s="92" t="s">
        <v>37</v>
      </c>
      <c r="C11" s="93"/>
      <c r="D11" s="94"/>
      <c r="E11" s="96">
        <v>274883.14</v>
      </c>
      <c r="F11" s="96"/>
      <c r="G11" s="96"/>
    </row>
    <row r="12" spans="1:7" x14ac:dyDescent="0.3">
      <c r="A12" s="1"/>
      <c r="B12" s="102"/>
      <c r="C12" s="93"/>
      <c r="D12" s="93"/>
      <c r="E12" s="103"/>
      <c r="F12" s="104"/>
      <c r="G12" s="105"/>
    </row>
    <row r="13" spans="1:7" x14ac:dyDescent="0.3">
      <c r="A13" s="1"/>
      <c r="B13" s="98" t="s">
        <v>8</v>
      </c>
      <c r="C13" s="99"/>
      <c r="D13" s="100"/>
      <c r="E13" s="101">
        <f>SUM(E10:E12)</f>
        <v>314648.06</v>
      </c>
      <c r="F13" s="101"/>
      <c r="G13" s="101"/>
    </row>
    <row r="14" spans="1:7" ht="40.5" customHeight="1" thickBot="1" x14ac:dyDescent="0.35">
      <c r="A14" s="1"/>
      <c r="B14" s="69" t="s">
        <v>35</v>
      </c>
      <c r="C14" s="70"/>
      <c r="D14" s="71"/>
      <c r="E14" s="72">
        <f>B5+E5+F5-E13</f>
        <v>514933.32</v>
      </c>
      <c r="F14" s="73"/>
      <c r="G14" s="74"/>
    </row>
    <row r="15" spans="1:7" x14ac:dyDescent="0.3">
      <c r="A15" s="1"/>
      <c r="B15" s="1"/>
      <c r="C15" s="1"/>
      <c r="D15" s="1"/>
      <c r="E15" s="1"/>
      <c r="F15" s="18"/>
      <c r="G15" s="1"/>
    </row>
    <row r="16" spans="1:7" x14ac:dyDescent="0.3">
      <c r="A16" s="1"/>
      <c r="B16" s="1"/>
      <c r="C16" s="1"/>
      <c r="D16" s="1"/>
      <c r="E16" s="1"/>
      <c r="F16" s="18"/>
      <c r="G16" s="1"/>
    </row>
    <row r="17" spans="1:7" ht="19.5" hidden="1" thickBot="1" x14ac:dyDescent="0.35">
      <c r="A17" s="1"/>
      <c r="B17" s="75" t="s">
        <v>9</v>
      </c>
      <c r="C17" s="76"/>
      <c r="D17" s="76"/>
      <c r="E17" s="76"/>
      <c r="F17" s="76"/>
      <c r="G17" s="77"/>
    </row>
    <row r="18" spans="1:7" ht="57" hidden="1" thickBot="1" x14ac:dyDescent="0.35">
      <c r="A18" s="1"/>
      <c r="B18" s="6" t="s">
        <v>10</v>
      </c>
      <c r="C18" s="6"/>
      <c r="D18" s="78" t="s">
        <v>11</v>
      </c>
      <c r="E18" s="79"/>
      <c r="F18" s="8"/>
      <c r="G18" s="10" t="s">
        <v>12</v>
      </c>
    </row>
    <row r="19" spans="1:7" ht="19.5" hidden="1" thickBot="1" x14ac:dyDescent="0.35">
      <c r="A19" s="1"/>
      <c r="B19" s="21">
        <v>6477.1</v>
      </c>
      <c r="C19" s="21"/>
      <c r="D19" s="80">
        <f>B19*6.81*12</f>
        <v>529308.61199999996</v>
      </c>
      <c r="E19" s="81"/>
      <c r="F19" s="15"/>
      <c r="G19" s="22"/>
    </row>
    <row r="20" spans="1:7" hidden="1" x14ac:dyDescent="0.3">
      <c r="A20" s="1"/>
      <c r="B20" s="1" t="s">
        <v>0</v>
      </c>
      <c r="C20" s="1"/>
      <c r="D20" s="1"/>
      <c r="E20" s="1"/>
      <c r="F20" s="23"/>
      <c r="G20" s="1"/>
    </row>
    <row r="21" spans="1:7" x14ac:dyDescent="0.3">
      <c r="A21" s="1"/>
      <c r="B21" s="68" t="s">
        <v>25</v>
      </c>
      <c r="C21" s="68"/>
      <c r="D21" s="68"/>
      <c r="E21" s="24"/>
      <c r="F21" s="1"/>
      <c r="G21" s="25"/>
    </row>
    <row r="22" spans="1:7" x14ac:dyDescent="0.3">
      <c r="A22" s="1"/>
      <c r="B22" s="68" t="s">
        <v>26</v>
      </c>
      <c r="C22" s="68"/>
      <c r="D22" s="68"/>
      <c r="E22" s="1"/>
      <c r="F22" s="1"/>
      <c r="G22" s="1" t="s">
        <v>27</v>
      </c>
    </row>
    <row r="24" spans="1:7" x14ac:dyDescent="0.3">
      <c r="E24" s="2" t="s">
        <v>0</v>
      </c>
    </row>
    <row r="26" spans="1:7" x14ac:dyDescent="0.3">
      <c r="E26" s="2" t="s">
        <v>0</v>
      </c>
    </row>
    <row r="27" spans="1:7" x14ac:dyDescent="0.3">
      <c r="E27" s="2" t="s">
        <v>0</v>
      </c>
    </row>
    <row r="28" spans="1:7" x14ac:dyDescent="0.3">
      <c r="G28" s="2" t="s">
        <v>0</v>
      </c>
    </row>
  </sheetData>
  <mergeCells count="20">
    <mergeCell ref="B10:D10"/>
    <mergeCell ref="E10:G10"/>
    <mergeCell ref="B11:D11"/>
    <mergeCell ref="E11:G11"/>
    <mergeCell ref="B13:D13"/>
    <mergeCell ref="E13:G13"/>
    <mergeCell ref="B12:D12"/>
    <mergeCell ref="E12:G12"/>
    <mergeCell ref="B1:G1"/>
    <mergeCell ref="B3:G3"/>
    <mergeCell ref="B8:G8"/>
    <mergeCell ref="B9:D9"/>
    <mergeCell ref="E9:G9"/>
    <mergeCell ref="B22:D22"/>
    <mergeCell ref="B14:D14"/>
    <mergeCell ref="E14:G14"/>
    <mergeCell ref="B17:G17"/>
    <mergeCell ref="D18:E18"/>
    <mergeCell ref="D19:E19"/>
    <mergeCell ref="B21:D21"/>
  </mergeCells>
  <phoneticPr fontId="7" type="noConversion"/>
  <pageMargins left="0" right="0" top="0" bottom="0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28"/>
  <sheetViews>
    <sheetView workbookViewId="0">
      <selection activeCell="C6" sqref="C6"/>
    </sheetView>
  </sheetViews>
  <sheetFormatPr defaultColWidth="29.28515625" defaultRowHeight="18.75" x14ac:dyDescent="0.3"/>
  <cols>
    <col min="1" max="1" width="2" style="2" customWidth="1"/>
    <col min="2" max="2" width="28.5703125" style="2" customWidth="1"/>
    <col min="3" max="3" width="26.42578125" style="2" customWidth="1"/>
    <col min="4" max="4" width="19" style="2" customWidth="1"/>
    <col min="5" max="5" width="22.42578125" style="2" customWidth="1"/>
    <col min="6" max="6" width="21.140625" style="2" customWidth="1"/>
    <col min="7" max="7" width="23.5703125" style="2" customWidth="1"/>
    <col min="8" max="16384" width="29.28515625" style="2"/>
  </cols>
  <sheetData>
    <row r="1" spans="1:7" x14ac:dyDescent="0.3">
      <c r="A1" s="1" t="s">
        <v>0</v>
      </c>
      <c r="B1" s="82" t="s">
        <v>22</v>
      </c>
      <c r="C1" s="82"/>
      <c r="D1" s="82"/>
      <c r="E1" s="82"/>
      <c r="F1" s="82"/>
      <c r="G1" s="82"/>
    </row>
    <row r="2" spans="1:7" ht="19.5" thickBot="1" x14ac:dyDescent="0.35">
      <c r="A2" s="1"/>
      <c r="B2" s="3"/>
      <c r="C2" s="3"/>
      <c r="D2" s="3"/>
      <c r="E2" s="3"/>
      <c r="F2" s="3"/>
      <c r="G2" s="3"/>
    </row>
    <row r="3" spans="1:7" ht="19.5" thickBot="1" x14ac:dyDescent="0.35">
      <c r="A3" s="4"/>
      <c r="B3" s="75" t="s">
        <v>33</v>
      </c>
      <c r="C3" s="76"/>
      <c r="D3" s="76"/>
      <c r="E3" s="76"/>
      <c r="F3" s="76"/>
      <c r="G3" s="77"/>
    </row>
    <row r="4" spans="1:7" s="11" customFormat="1" ht="75.75" thickBot="1" x14ac:dyDescent="0.3">
      <c r="A4" s="5"/>
      <c r="B4" s="6" t="s">
        <v>1</v>
      </c>
      <c r="C4" s="6" t="s">
        <v>28</v>
      </c>
      <c r="D4" s="26" t="s">
        <v>2</v>
      </c>
      <c r="E4" s="26" t="s">
        <v>3</v>
      </c>
      <c r="F4" s="9" t="s">
        <v>4</v>
      </c>
      <c r="G4" s="27" t="s">
        <v>5</v>
      </c>
    </row>
    <row r="5" spans="1:7" s="11" customFormat="1" ht="19.5" thickBot="1" x14ac:dyDescent="0.35">
      <c r="A5" s="5"/>
      <c r="B5" s="12">
        <v>-15017.68</v>
      </c>
      <c r="C5" s="13">
        <v>46353.39</v>
      </c>
      <c r="D5" s="14">
        <v>77927.34</v>
      </c>
      <c r="E5" s="15">
        <v>63592.85</v>
      </c>
      <c r="F5" s="16">
        <v>0</v>
      </c>
      <c r="G5" s="28">
        <f>C5+D5-E5</f>
        <v>60687.88</v>
      </c>
    </row>
    <row r="6" spans="1:7" x14ac:dyDescent="0.3">
      <c r="A6" s="1"/>
      <c r="B6" s="1"/>
      <c r="C6" s="1"/>
      <c r="D6" s="18"/>
      <c r="E6" s="29"/>
      <c r="F6" s="20"/>
      <c r="G6" s="18"/>
    </row>
    <row r="7" spans="1:7" ht="19.5" thickBot="1" x14ac:dyDescent="0.35">
      <c r="A7" s="1"/>
      <c r="B7" s="1"/>
      <c r="C7" s="1"/>
      <c r="D7" s="1"/>
      <c r="E7" s="1"/>
      <c r="F7" s="1"/>
      <c r="G7" s="1"/>
    </row>
    <row r="8" spans="1:7" ht="19.5" thickBot="1" x14ac:dyDescent="0.35">
      <c r="A8" s="1"/>
      <c r="B8" s="84" t="s">
        <v>34</v>
      </c>
      <c r="C8" s="83"/>
      <c r="D8" s="83"/>
      <c r="E8" s="83"/>
      <c r="F8" s="83"/>
      <c r="G8" s="85"/>
    </row>
    <row r="9" spans="1:7" x14ac:dyDescent="0.3">
      <c r="A9" s="1"/>
      <c r="B9" s="106" t="s">
        <v>6</v>
      </c>
      <c r="C9" s="107"/>
      <c r="D9" s="108"/>
      <c r="E9" s="109" t="s">
        <v>7</v>
      </c>
      <c r="F9" s="110"/>
      <c r="G9" s="111"/>
    </row>
    <row r="10" spans="1:7" x14ac:dyDescent="0.3">
      <c r="A10" s="1"/>
      <c r="B10" s="92" t="s">
        <v>57</v>
      </c>
      <c r="C10" s="93"/>
      <c r="D10" s="94"/>
      <c r="E10" s="95">
        <v>1600</v>
      </c>
      <c r="F10" s="96"/>
      <c r="G10" s="97"/>
    </row>
    <row r="11" spans="1:7" x14ac:dyDescent="0.3">
      <c r="A11" s="1"/>
      <c r="B11" s="102"/>
      <c r="C11" s="93"/>
      <c r="D11" s="93"/>
      <c r="E11" s="96"/>
      <c r="F11" s="96"/>
      <c r="G11" s="96"/>
    </row>
    <row r="12" spans="1:7" x14ac:dyDescent="0.3">
      <c r="A12" s="1"/>
      <c r="B12" s="102"/>
      <c r="C12" s="93"/>
      <c r="D12" s="93"/>
      <c r="E12" s="103"/>
      <c r="F12" s="104"/>
      <c r="G12" s="105"/>
    </row>
    <row r="13" spans="1:7" x14ac:dyDescent="0.3">
      <c r="A13" s="1"/>
      <c r="B13" s="98" t="s">
        <v>8</v>
      </c>
      <c r="C13" s="99"/>
      <c r="D13" s="100"/>
      <c r="E13" s="117">
        <f>E10+E11+E12</f>
        <v>1600</v>
      </c>
      <c r="F13" s="117"/>
      <c r="G13" s="117"/>
    </row>
    <row r="14" spans="1:7" ht="41.25" customHeight="1" thickBot="1" x14ac:dyDescent="0.35">
      <c r="A14" s="1"/>
      <c r="B14" s="69" t="s">
        <v>35</v>
      </c>
      <c r="C14" s="70"/>
      <c r="D14" s="71"/>
      <c r="E14" s="72">
        <f>B5+E5+F5-E13</f>
        <v>46975.17</v>
      </c>
      <c r="F14" s="73"/>
      <c r="G14" s="74"/>
    </row>
    <row r="15" spans="1:7" x14ac:dyDescent="0.3">
      <c r="A15" s="1"/>
      <c r="B15" s="1"/>
      <c r="C15" s="1"/>
      <c r="D15" s="1"/>
      <c r="E15" s="1"/>
      <c r="F15" s="1"/>
      <c r="G15" s="1"/>
    </row>
    <row r="16" spans="1:7" x14ac:dyDescent="0.3">
      <c r="A16" s="1"/>
      <c r="B16" s="1"/>
      <c r="C16" s="1"/>
      <c r="D16" s="1"/>
      <c r="E16" s="1"/>
      <c r="F16" s="1"/>
      <c r="G16" s="1"/>
    </row>
    <row r="17" spans="1:7" ht="19.5" hidden="1" thickBot="1" x14ac:dyDescent="0.35">
      <c r="A17" s="1"/>
      <c r="B17" s="75" t="s">
        <v>9</v>
      </c>
      <c r="C17" s="76"/>
      <c r="D17" s="76"/>
      <c r="E17" s="76"/>
      <c r="F17" s="76"/>
      <c r="G17" s="77"/>
    </row>
    <row r="18" spans="1:7" ht="57" hidden="1" thickBot="1" x14ac:dyDescent="0.35">
      <c r="A18" s="1"/>
      <c r="B18" s="30" t="s">
        <v>10</v>
      </c>
      <c r="C18" s="30"/>
      <c r="D18" s="112" t="s">
        <v>11</v>
      </c>
      <c r="E18" s="113"/>
      <c r="F18" s="31"/>
      <c r="G18" s="10" t="s">
        <v>12</v>
      </c>
    </row>
    <row r="19" spans="1:7" ht="19.5" hidden="1" thickBot="1" x14ac:dyDescent="0.35">
      <c r="A19" s="1"/>
      <c r="B19" s="32">
        <v>709.6</v>
      </c>
      <c r="C19" s="32"/>
      <c r="D19" s="115">
        <f>B19*6.81*12</f>
        <v>57988.512000000002</v>
      </c>
      <c r="E19" s="116"/>
      <c r="F19" s="33"/>
      <c r="G19" s="22"/>
    </row>
    <row r="20" spans="1:7" hidden="1" x14ac:dyDescent="0.3">
      <c r="A20" s="1"/>
      <c r="B20" s="1" t="s">
        <v>0</v>
      </c>
      <c r="C20" s="1"/>
      <c r="D20" s="1"/>
      <c r="E20" s="1"/>
      <c r="F20" s="34"/>
      <c r="G20" s="1"/>
    </row>
    <row r="21" spans="1:7" x14ac:dyDescent="0.3">
      <c r="A21" s="1"/>
      <c r="B21" s="68" t="s">
        <v>25</v>
      </c>
      <c r="C21" s="68"/>
      <c r="D21" s="68"/>
      <c r="E21" s="24"/>
      <c r="F21" s="1"/>
      <c r="G21" s="25"/>
    </row>
    <row r="22" spans="1:7" x14ac:dyDescent="0.3">
      <c r="A22" s="1"/>
      <c r="B22" s="68" t="s">
        <v>26</v>
      </c>
      <c r="C22" s="68"/>
      <c r="D22" s="68"/>
      <c r="E22" s="1"/>
      <c r="F22" s="1"/>
      <c r="G22" s="1" t="s">
        <v>27</v>
      </c>
    </row>
    <row r="24" spans="1:7" x14ac:dyDescent="0.3">
      <c r="E24" s="2" t="s">
        <v>0</v>
      </c>
    </row>
    <row r="27" spans="1:7" x14ac:dyDescent="0.3">
      <c r="E27" s="2" t="s">
        <v>0</v>
      </c>
    </row>
    <row r="28" spans="1:7" x14ac:dyDescent="0.3">
      <c r="G28" s="2" t="s">
        <v>0</v>
      </c>
    </row>
  </sheetData>
  <mergeCells count="20">
    <mergeCell ref="E13:G13"/>
    <mergeCell ref="B12:D12"/>
    <mergeCell ref="E12:G12"/>
    <mergeCell ref="B22:D22"/>
    <mergeCell ref="B14:D14"/>
    <mergeCell ref="E14:G14"/>
    <mergeCell ref="B17:G17"/>
    <mergeCell ref="D18:E18"/>
    <mergeCell ref="D19:E19"/>
    <mergeCell ref="B21:D21"/>
    <mergeCell ref="B13:D13"/>
    <mergeCell ref="B10:D10"/>
    <mergeCell ref="E10:G10"/>
    <mergeCell ref="B11:D11"/>
    <mergeCell ref="E11:G11"/>
    <mergeCell ref="B1:G1"/>
    <mergeCell ref="B3:G3"/>
    <mergeCell ref="B8:G8"/>
    <mergeCell ref="B9:D9"/>
    <mergeCell ref="E9:G9"/>
  </mergeCells>
  <phoneticPr fontId="7" type="noConversion"/>
  <pageMargins left="0" right="0" top="0" bottom="0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28"/>
  <sheetViews>
    <sheetView view="pageBreakPreview" zoomScale="60" zoomScaleNormal="100" workbookViewId="0">
      <selection sqref="A1:IV65536"/>
    </sheetView>
  </sheetViews>
  <sheetFormatPr defaultColWidth="29.28515625" defaultRowHeight="18.75" x14ac:dyDescent="0.3"/>
  <cols>
    <col min="1" max="1" width="2.140625" style="38" customWidth="1"/>
    <col min="2" max="2" width="29.28515625" style="38"/>
    <col min="3" max="3" width="25" style="38" customWidth="1"/>
    <col min="4" max="4" width="17.28515625" style="38" customWidth="1"/>
    <col min="5" max="5" width="22.42578125" style="38" customWidth="1"/>
    <col min="6" max="6" width="22.140625" style="38" customWidth="1"/>
    <col min="7" max="7" width="24.140625" style="38" customWidth="1"/>
    <col min="8" max="16384" width="29.28515625" style="38"/>
  </cols>
  <sheetData>
    <row r="1" spans="1:7" x14ac:dyDescent="0.3">
      <c r="A1" s="37" t="s">
        <v>0</v>
      </c>
      <c r="B1" s="82" t="s">
        <v>23</v>
      </c>
      <c r="C1" s="82"/>
      <c r="D1" s="82"/>
      <c r="E1" s="82"/>
      <c r="F1" s="82"/>
      <c r="G1" s="82"/>
    </row>
    <row r="2" spans="1:7" ht="19.5" thickBot="1" x14ac:dyDescent="0.35">
      <c r="A2" s="37"/>
      <c r="B2" s="39"/>
      <c r="C2" s="39"/>
      <c r="D2" s="39"/>
      <c r="E2" s="39"/>
      <c r="F2" s="39"/>
      <c r="G2" s="39"/>
    </row>
    <row r="3" spans="1:7" ht="19.5" thickBot="1" x14ac:dyDescent="0.35">
      <c r="A3" s="40"/>
      <c r="B3" s="75" t="s">
        <v>33</v>
      </c>
      <c r="C3" s="76"/>
      <c r="D3" s="76"/>
      <c r="E3" s="76"/>
      <c r="F3" s="76"/>
      <c r="G3" s="77"/>
    </row>
    <row r="4" spans="1:7" s="46" customFormat="1" ht="57" thickBot="1" x14ac:dyDescent="0.3">
      <c r="A4" s="41"/>
      <c r="B4" s="42" t="s">
        <v>1</v>
      </c>
      <c r="C4" s="42" t="s">
        <v>28</v>
      </c>
      <c r="D4" s="44" t="s">
        <v>2</v>
      </c>
      <c r="E4" s="44" t="s">
        <v>3</v>
      </c>
      <c r="F4" s="44" t="s">
        <v>4</v>
      </c>
      <c r="G4" s="58" t="s">
        <v>5</v>
      </c>
    </row>
    <row r="5" spans="1:7" s="46" customFormat="1" ht="19.5" thickBot="1" x14ac:dyDescent="0.35">
      <c r="A5" s="41"/>
      <c r="B5" s="47">
        <v>409273.84</v>
      </c>
      <c r="C5" s="48">
        <v>16531.16</v>
      </c>
      <c r="D5" s="49">
        <v>165083.04</v>
      </c>
      <c r="E5" s="50">
        <v>163698.91</v>
      </c>
      <c r="F5" s="51">
        <v>4250</v>
      </c>
      <c r="G5" s="64">
        <f>D5-E5+C5</f>
        <v>17915.290000000005</v>
      </c>
    </row>
    <row r="6" spans="1:7" x14ac:dyDescent="0.3">
      <c r="A6" s="37"/>
      <c r="B6" s="37"/>
      <c r="C6" s="37"/>
      <c r="D6" s="53"/>
      <c r="E6" s="65"/>
      <c r="F6" s="55"/>
      <c r="G6" s="53"/>
    </row>
    <row r="7" spans="1:7" ht="19.5" thickBot="1" x14ac:dyDescent="0.35">
      <c r="A7" s="37"/>
      <c r="B7" s="37"/>
      <c r="C7" s="37"/>
      <c r="D7" s="37"/>
      <c r="E7" s="37"/>
      <c r="F7" s="37"/>
      <c r="G7" s="37"/>
    </row>
    <row r="8" spans="1:7" ht="19.5" thickBot="1" x14ac:dyDescent="0.35">
      <c r="A8" s="37"/>
      <c r="B8" s="84" t="s">
        <v>34</v>
      </c>
      <c r="C8" s="83"/>
      <c r="D8" s="83"/>
      <c r="E8" s="83"/>
      <c r="F8" s="83"/>
      <c r="G8" s="85"/>
    </row>
    <row r="9" spans="1:7" x14ac:dyDescent="0.3">
      <c r="A9" s="37"/>
      <c r="B9" s="86" t="s">
        <v>6</v>
      </c>
      <c r="C9" s="87"/>
      <c r="D9" s="88"/>
      <c r="E9" s="89" t="s">
        <v>7</v>
      </c>
      <c r="F9" s="90"/>
      <c r="G9" s="91"/>
    </row>
    <row r="10" spans="1:7" x14ac:dyDescent="0.3">
      <c r="A10" s="37"/>
      <c r="B10" s="92" t="s">
        <v>58</v>
      </c>
      <c r="C10" s="93"/>
      <c r="D10" s="94"/>
      <c r="E10" s="95">
        <v>11825.91</v>
      </c>
      <c r="F10" s="96"/>
      <c r="G10" s="97"/>
    </row>
    <row r="11" spans="1:7" x14ac:dyDescent="0.3">
      <c r="A11" s="37"/>
      <c r="B11" s="102"/>
      <c r="C11" s="93"/>
      <c r="D11" s="93"/>
      <c r="E11" s="96"/>
      <c r="F11" s="96"/>
      <c r="G11" s="96"/>
    </row>
    <row r="12" spans="1:7" x14ac:dyDescent="0.3">
      <c r="A12" s="37"/>
      <c r="B12" s="102"/>
      <c r="C12" s="93"/>
      <c r="D12" s="93"/>
      <c r="E12" s="103"/>
      <c r="F12" s="104"/>
      <c r="G12" s="105"/>
    </row>
    <row r="13" spans="1:7" x14ac:dyDescent="0.3">
      <c r="A13" s="37"/>
      <c r="B13" s="98" t="s">
        <v>8</v>
      </c>
      <c r="C13" s="99"/>
      <c r="D13" s="100"/>
      <c r="E13" s="117">
        <f>E10+E11+E12</f>
        <v>11825.91</v>
      </c>
      <c r="F13" s="117"/>
      <c r="G13" s="117"/>
    </row>
    <row r="14" spans="1:7" ht="41.25" customHeight="1" thickBot="1" x14ac:dyDescent="0.35">
      <c r="A14" s="37"/>
      <c r="B14" s="69" t="s">
        <v>35</v>
      </c>
      <c r="C14" s="70"/>
      <c r="D14" s="71"/>
      <c r="E14" s="72">
        <f>B5+E5+F5-E13</f>
        <v>565396.84</v>
      </c>
      <c r="F14" s="73"/>
      <c r="G14" s="74"/>
    </row>
    <row r="15" spans="1:7" x14ac:dyDescent="0.3">
      <c r="A15" s="37"/>
      <c r="B15" s="37"/>
      <c r="C15" s="37"/>
      <c r="D15" s="37"/>
      <c r="E15" s="37"/>
      <c r="F15" s="37"/>
      <c r="G15" s="37"/>
    </row>
    <row r="16" spans="1:7" x14ac:dyDescent="0.3">
      <c r="A16" s="37"/>
      <c r="B16" s="37"/>
      <c r="C16" s="37"/>
      <c r="D16" s="37"/>
      <c r="E16" s="37"/>
      <c r="F16" s="37"/>
      <c r="G16" s="37"/>
    </row>
    <row r="17" spans="1:7" ht="19.5" hidden="1" thickBot="1" x14ac:dyDescent="0.35">
      <c r="A17" s="37"/>
      <c r="B17" s="75" t="s">
        <v>9</v>
      </c>
      <c r="C17" s="76"/>
      <c r="D17" s="76"/>
      <c r="E17" s="76"/>
      <c r="F17" s="76"/>
      <c r="G17" s="77"/>
    </row>
    <row r="18" spans="1:7" ht="57" hidden="1" thickBot="1" x14ac:dyDescent="0.35">
      <c r="A18" s="37"/>
      <c r="B18" s="56" t="s">
        <v>10</v>
      </c>
      <c r="C18" s="56"/>
      <c r="D18" s="112" t="s">
        <v>11</v>
      </c>
      <c r="E18" s="113"/>
      <c r="F18" s="57"/>
      <c r="G18" s="58" t="s">
        <v>12</v>
      </c>
    </row>
    <row r="19" spans="1:7" ht="19.5" hidden="1" thickBot="1" x14ac:dyDescent="0.35">
      <c r="A19" s="37"/>
      <c r="B19" s="59">
        <v>1409.6</v>
      </c>
      <c r="C19" s="59"/>
      <c r="D19" s="115">
        <f>B19*6.81*12</f>
        <v>115192.51199999999</v>
      </c>
      <c r="E19" s="116"/>
      <c r="F19" s="60"/>
      <c r="G19" s="61"/>
    </row>
    <row r="20" spans="1:7" hidden="1" x14ac:dyDescent="0.3">
      <c r="A20" s="37"/>
      <c r="B20" s="37" t="s">
        <v>0</v>
      </c>
      <c r="C20" s="37"/>
      <c r="D20" s="37"/>
      <c r="E20" s="37"/>
      <c r="F20" s="34"/>
      <c r="G20" s="37"/>
    </row>
    <row r="21" spans="1:7" x14ac:dyDescent="0.3">
      <c r="A21" s="37"/>
      <c r="B21" s="68" t="s">
        <v>25</v>
      </c>
      <c r="C21" s="68"/>
      <c r="D21" s="68"/>
      <c r="E21" s="62"/>
      <c r="F21" s="37"/>
      <c r="G21" s="63"/>
    </row>
    <row r="22" spans="1:7" x14ac:dyDescent="0.3">
      <c r="A22" s="37"/>
      <c r="B22" s="68" t="s">
        <v>26</v>
      </c>
      <c r="C22" s="68"/>
      <c r="D22" s="68"/>
      <c r="E22" s="37"/>
      <c r="F22" s="37"/>
      <c r="G22" s="37" t="s">
        <v>27</v>
      </c>
    </row>
    <row r="24" spans="1:7" x14ac:dyDescent="0.3">
      <c r="E24" s="38" t="s">
        <v>0</v>
      </c>
    </row>
    <row r="27" spans="1:7" x14ac:dyDescent="0.3">
      <c r="E27" s="38" t="s">
        <v>0</v>
      </c>
    </row>
    <row r="28" spans="1:7" x14ac:dyDescent="0.3">
      <c r="G28" s="38" t="s">
        <v>0</v>
      </c>
    </row>
  </sheetData>
  <mergeCells count="20">
    <mergeCell ref="E13:G13"/>
    <mergeCell ref="B12:D12"/>
    <mergeCell ref="E12:G12"/>
    <mergeCell ref="B22:D22"/>
    <mergeCell ref="B14:D14"/>
    <mergeCell ref="E14:G14"/>
    <mergeCell ref="B17:G17"/>
    <mergeCell ref="D18:E18"/>
    <mergeCell ref="D19:E19"/>
    <mergeCell ref="B21:D21"/>
    <mergeCell ref="B13:D13"/>
    <mergeCell ref="B10:D10"/>
    <mergeCell ref="E10:G10"/>
    <mergeCell ref="B11:D11"/>
    <mergeCell ref="E11:G11"/>
    <mergeCell ref="B1:G1"/>
    <mergeCell ref="B3:G3"/>
    <mergeCell ref="B8:G8"/>
    <mergeCell ref="B9:D9"/>
    <mergeCell ref="E9:G9"/>
  </mergeCells>
  <phoneticPr fontId="7" type="noConversion"/>
  <pageMargins left="0" right="0" top="0" bottom="0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29"/>
  <sheetViews>
    <sheetView view="pageBreakPreview" zoomScale="60" zoomScaleNormal="100" workbookViewId="0">
      <selection activeCell="G5" sqref="G5"/>
    </sheetView>
  </sheetViews>
  <sheetFormatPr defaultColWidth="29.28515625" defaultRowHeight="18.75" x14ac:dyDescent="0.3"/>
  <cols>
    <col min="1" max="1" width="3.140625" style="2" customWidth="1"/>
    <col min="2" max="2" width="27.42578125" style="2" customWidth="1"/>
    <col min="3" max="3" width="26.28515625" style="2" customWidth="1"/>
    <col min="4" max="4" width="17.85546875" style="2" customWidth="1"/>
    <col min="5" max="5" width="22.28515625" style="2" customWidth="1"/>
    <col min="6" max="6" width="21.5703125" style="2" customWidth="1"/>
    <col min="7" max="7" width="24.28515625" style="2" customWidth="1"/>
    <col min="8" max="16384" width="29.28515625" style="2"/>
  </cols>
  <sheetData>
    <row r="1" spans="1:7" x14ac:dyDescent="0.3">
      <c r="A1" s="1" t="s">
        <v>0</v>
      </c>
      <c r="B1" s="82" t="s">
        <v>24</v>
      </c>
      <c r="C1" s="82"/>
      <c r="D1" s="82"/>
      <c r="E1" s="82"/>
      <c r="F1" s="82"/>
      <c r="G1" s="82"/>
    </row>
    <row r="2" spans="1:7" ht="19.5" thickBot="1" x14ac:dyDescent="0.35">
      <c r="A2" s="1"/>
      <c r="B2" s="3"/>
      <c r="C2" s="3"/>
      <c r="D2" s="3"/>
      <c r="E2" s="3"/>
      <c r="F2" s="3"/>
      <c r="G2" s="3"/>
    </row>
    <row r="3" spans="1:7" ht="19.5" thickBot="1" x14ac:dyDescent="0.35">
      <c r="A3" s="4"/>
      <c r="B3" s="75" t="s">
        <v>33</v>
      </c>
      <c r="C3" s="76"/>
      <c r="D3" s="76"/>
      <c r="E3" s="76"/>
      <c r="F3" s="76"/>
      <c r="G3" s="77"/>
    </row>
    <row r="4" spans="1:7" s="11" customFormat="1" ht="75.75" thickBot="1" x14ac:dyDescent="0.3">
      <c r="A4" s="5"/>
      <c r="B4" s="6" t="s">
        <v>1</v>
      </c>
      <c r="C4" s="6" t="s">
        <v>28</v>
      </c>
      <c r="D4" s="26" t="s">
        <v>2</v>
      </c>
      <c r="E4" s="26" t="s">
        <v>3</v>
      </c>
      <c r="F4" s="9" t="s">
        <v>4</v>
      </c>
      <c r="G4" s="27" t="s">
        <v>5</v>
      </c>
    </row>
    <row r="5" spans="1:7" s="11" customFormat="1" ht="19.5" thickBot="1" x14ac:dyDescent="0.35">
      <c r="A5" s="5"/>
      <c r="B5" s="12">
        <v>303746.67</v>
      </c>
      <c r="C5" s="13">
        <v>264572.27</v>
      </c>
      <c r="D5" s="14">
        <v>779503.68</v>
      </c>
      <c r="E5" s="15">
        <v>727089.72</v>
      </c>
      <c r="F5" s="16">
        <v>19670</v>
      </c>
      <c r="G5" s="28">
        <f>D5-E5+C5</f>
        <v>316986.2300000001</v>
      </c>
    </row>
    <row r="6" spans="1:7" x14ac:dyDescent="0.3">
      <c r="A6" s="1"/>
      <c r="B6" s="1"/>
      <c r="C6" s="1"/>
      <c r="D6" s="18"/>
      <c r="E6" s="29"/>
      <c r="F6" s="20"/>
      <c r="G6" s="18"/>
    </row>
    <row r="7" spans="1:7" ht="19.5" thickBot="1" x14ac:dyDescent="0.35">
      <c r="A7" s="1"/>
      <c r="B7" s="1"/>
      <c r="C7" s="1"/>
      <c r="D7" s="1"/>
      <c r="E7" s="1"/>
      <c r="F7" s="1"/>
      <c r="G7" s="1"/>
    </row>
    <row r="8" spans="1:7" ht="19.5" thickBot="1" x14ac:dyDescent="0.35">
      <c r="A8" s="1"/>
      <c r="B8" s="84" t="s">
        <v>34</v>
      </c>
      <c r="C8" s="83"/>
      <c r="D8" s="83"/>
      <c r="E8" s="83"/>
      <c r="F8" s="83"/>
      <c r="G8" s="85"/>
    </row>
    <row r="9" spans="1:7" x14ac:dyDescent="0.3">
      <c r="A9" s="1"/>
      <c r="B9" s="106" t="s">
        <v>6</v>
      </c>
      <c r="C9" s="107"/>
      <c r="D9" s="108"/>
      <c r="E9" s="109" t="s">
        <v>7</v>
      </c>
      <c r="F9" s="110"/>
      <c r="G9" s="111"/>
    </row>
    <row r="10" spans="1:7" x14ac:dyDescent="0.3">
      <c r="A10" s="1"/>
      <c r="B10" s="92" t="s">
        <v>51</v>
      </c>
      <c r="C10" s="93"/>
      <c r="D10" s="94"/>
      <c r="E10" s="95">
        <v>292103.46999999997</v>
      </c>
      <c r="F10" s="96"/>
      <c r="G10" s="97"/>
    </row>
    <row r="11" spans="1:7" x14ac:dyDescent="0.3">
      <c r="A11" s="1"/>
      <c r="B11" s="92" t="s">
        <v>60</v>
      </c>
      <c r="C11" s="93"/>
      <c r="D11" s="94"/>
      <c r="E11" s="96">
        <v>28883</v>
      </c>
      <c r="F11" s="96"/>
      <c r="G11" s="96"/>
    </row>
    <row r="12" spans="1:7" x14ac:dyDescent="0.3">
      <c r="A12" s="1"/>
      <c r="B12" s="102" t="s">
        <v>59</v>
      </c>
      <c r="C12" s="93"/>
      <c r="D12" s="93"/>
      <c r="E12" s="103">
        <v>580000</v>
      </c>
      <c r="F12" s="104"/>
      <c r="G12" s="105"/>
    </row>
    <row r="13" spans="1:7" x14ac:dyDescent="0.3">
      <c r="A13" s="1"/>
      <c r="B13" s="98" t="s">
        <v>8</v>
      </c>
      <c r="C13" s="99"/>
      <c r="D13" s="100"/>
      <c r="E13" s="117">
        <f>E10+E11+E12</f>
        <v>900986.47</v>
      </c>
      <c r="F13" s="117"/>
      <c r="G13" s="117"/>
    </row>
    <row r="14" spans="1:7" ht="39.75" customHeight="1" thickBot="1" x14ac:dyDescent="0.35">
      <c r="A14" s="1"/>
      <c r="B14" s="69" t="s">
        <v>35</v>
      </c>
      <c r="C14" s="70"/>
      <c r="D14" s="71"/>
      <c r="E14" s="72">
        <f>B5+E5+F5-E13</f>
        <v>149519.91999999993</v>
      </c>
      <c r="F14" s="73"/>
      <c r="G14" s="74"/>
    </row>
    <row r="15" spans="1:7" x14ac:dyDescent="0.3">
      <c r="A15" s="1"/>
      <c r="B15" s="1"/>
      <c r="C15" s="1"/>
      <c r="D15" s="1"/>
      <c r="E15" s="1"/>
      <c r="F15" s="1"/>
      <c r="G15" s="1"/>
    </row>
    <row r="16" spans="1:7" x14ac:dyDescent="0.3">
      <c r="A16" s="1"/>
      <c r="B16" s="1"/>
      <c r="C16" s="1"/>
      <c r="D16" s="1"/>
      <c r="E16" s="1"/>
      <c r="F16" s="1"/>
      <c r="G16" s="1"/>
    </row>
    <row r="17" spans="1:7" ht="19.5" hidden="1" thickBot="1" x14ac:dyDescent="0.35">
      <c r="A17" s="1"/>
      <c r="B17" s="75" t="s">
        <v>9</v>
      </c>
      <c r="C17" s="76"/>
      <c r="D17" s="76"/>
      <c r="E17" s="76"/>
      <c r="F17" s="76"/>
      <c r="G17" s="77"/>
    </row>
    <row r="18" spans="1:7" ht="57" hidden="1" thickBot="1" x14ac:dyDescent="0.35">
      <c r="A18" s="1"/>
      <c r="B18" s="30" t="s">
        <v>10</v>
      </c>
      <c r="C18" s="30"/>
      <c r="D18" s="112" t="s">
        <v>11</v>
      </c>
      <c r="E18" s="113"/>
      <c r="F18" s="31"/>
      <c r="G18" s="10" t="s">
        <v>12</v>
      </c>
    </row>
    <row r="19" spans="1:7" ht="19.5" hidden="1" thickBot="1" x14ac:dyDescent="0.35">
      <c r="A19" s="1"/>
      <c r="B19" s="32">
        <v>3171.4</v>
      </c>
      <c r="C19" s="32"/>
      <c r="D19" s="115">
        <f>B19*6.81*12</f>
        <v>259166.80800000002</v>
      </c>
      <c r="E19" s="116"/>
      <c r="F19" s="33"/>
      <c r="G19" s="22"/>
    </row>
    <row r="20" spans="1:7" hidden="1" x14ac:dyDescent="0.3">
      <c r="A20" s="1"/>
      <c r="B20" s="1" t="s">
        <v>0</v>
      </c>
      <c r="C20" s="1"/>
      <c r="D20" s="1"/>
      <c r="E20" s="1"/>
      <c r="F20" s="34"/>
      <c r="G20" s="1"/>
    </row>
    <row r="21" spans="1:7" x14ac:dyDescent="0.3">
      <c r="A21" s="1"/>
      <c r="B21" s="68" t="s">
        <v>25</v>
      </c>
      <c r="C21" s="68"/>
      <c r="D21" s="68"/>
      <c r="E21" s="24"/>
      <c r="F21" s="1"/>
      <c r="G21" s="25"/>
    </row>
    <row r="22" spans="1:7" x14ac:dyDescent="0.3">
      <c r="A22" s="1"/>
      <c r="B22" s="68" t="s">
        <v>26</v>
      </c>
      <c r="C22" s="68"/>
      <c r="D22" s="68"/>
      <c r="E22" s="1"/>
      <c r="F22" s="1"/>
      <c r="G22" s="1" t="s">
        <v>27</v>
      </c>
    </row>
    <row r="24" spans="1:7" x14ac:dyDescent="0.3">
      <c r="E24" s="2" t="s">
        <v>0</v>
      </c>
    </row>
    <row r="27" spans="1:7" x14ac:dyDescent="0.3">
      <c r="E27" s="2" t="s">
        <v>0</v>
      </c>
    </row>
    <row r="28" spans="1:7" x14ac:dyDescent="0.3">
      <c r="G28" s="2" t="s">
        <v>0</v>
      </c>
    </row>
    <row r="29" spans="1:7" x14ac:dyDescent="0.3">
      <c r="G29" s="2" t="s">
        <v>0</v>
      </c>
    </row>
  </sheetData>
  <mergeCells count="20">
    <mergeCell ref="E13:G13"/>
    <mergeCell ref="B12:D12"/>
    <mergeCell ref="E12:G12"/>
    <mergeCell ref="B22:D22"/>
    <mergeCell ref="B14:D14"/>
    <mergeCell ref="E14:G14"/>
    <mergeCell ref="B17:G17"/>
    <mergeCell ref="D18:E18"/>
    <mergeCell ref="D19:E19"/>
    <mergeCell ref="B21:D21"/>
    <mergeCell ref="B13:D13"/>
    <mergeCell ref="B10:D10"/>
    <mergeCell ref="E10:G10"/>
    <mergeCell ref="B11:D11"/>
    <mergeCell ref="E11:G11"/>
    <mergeCell ref="B1:G1"/>
    <mergeCell ref="B3:G3"/>
    <mergeCell ref="B8:G8"/>
    <mergeCell ref="B9:D9"/>
    <mergeCell ref="E9:G9"/>
  </mergeCells>
  <phoneticPr fontId="7" type="noConversion"/>
  <pageMargins left="0" right="0" top="0" bottom="0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29"/>
  <sheetViews>
    <sheetView view="pageBreakPreview" zoomScale="60" zoomScaleNormal="100" workbookViewId="0">
      <selection sqref="A1:XFD1048576"/>
    </sheetView>
  </sheetViews>
  <sheetFormatPr defaultColWidth="29.28515625" defaultRowHeight="18.75" x14ac:dyDescent="0.3"/>
  <cols>
    <col min="1" max="1" width="1.42578125" style="2" customWidth="1"/>
    <col min="2" max="2" width="29.28515625" style="2"/>
    <col min="3" max="3" width="24.140625" style="2" customWidth="1"/>
    <col min="4" max="4" width="20.140625" style="2" customWidth="1"/>
    <col min="5" max="5" width="22.28515625" style="2" customWidth="1"/>
    <col min="6" max="6" width="21.5703125" style="2" customWidth="1"/>
    <col min="7" max="7" width="23.7109375" style="2" customWidth="1"/>
    <col min="8" max="16384" width="29.28515625" style="2"/>
  </cols>
  <sheetData>
    <row r="1" spans="1:7" x14ac:dyDescent="0.3">
      <c r="A1" s="1" t="s">
        <v>0</v>
      </c>
      <c r="B1" s="82" t="s">
        <v>29</v>
      </c>
      <c r="C1" s="82"/>
      <c r="D1" s="82"/>
      <c r="E1" s="82"/>
      <c r="F1" s="82"/>
      <c r="G1" s="82"/>
    </row>
    <row r="2" spans="1:7" ht="19.5" thickBot="1" x14ac:dyDescent="0.35">
      <c r="A2" s="1"/>
      <c r="B2" s="3"/>
      <c r="C2" s="3"/>
      <c r="D2" s="3"/>
      <c r="E2" s="3"/>
      <c r="F2" s="3"/>
      <c r="G2" s="3"/>
    </row>
    <row r="3" spans="1:7" ht="19.5" thickBot="1" x14ac:dyDescent="0.35">
      <c r="A3" s="4"/>
      <c r="B3" s="75" t="s">
        <v>33</v>
      </c>
      <c r="C3" s="76"/>
      <c r="D3" s="76"/>
      <c r="E3" s="76"/>
      <c r="F3" s="76"/>
      <c r="G3" s="77"/>
    </row>
    <row r="4" spans="1:7" s="11" customFormat="1" ht="57" thickBot="1" x14ac:dyDescent="0.3">
      <c r="A4" s="5"/>
      <c r="B4" s="6" t="s">
        <v>1</v>
      </c>
      <c r="C4" s="36" t="s">
        <v>30</v>
      </c>
      <c r="D4" s="26" t="s">
        <v>2</v>
      </c>
      <c r="E4" s="26" t="s">
        <v>3</v>
      </c>
      <c r="F4" s="9" t="s">
        <v>4</v>
      </c>
      <c r="G4" s="27" t="s">
        <v>5</v>
      </c>
    </row>
    <row r="5" spans="1:7" s="11" customFormat="1" ht="19.5" thickBot="1" x14ac:dyDescent="0.35">
      <c r="A5" s="5"/>
      <c r="B5" s="12">
        <v>496149.32</v>
      </c>
      <c r="C5" s="13">
        <v>33899.69</v>
      </c>
      <c r="D5" s="14">
        <v>227879.52</v>
      </c>
      <c r="E5" s="15">
        <v>207493.15</v>
      </c>
      <c r="F5" s="16">
        <v>5790</v>
      </c>
      <c r="G5" s="28">
        <f>C5+D5-E5</f>
        <v>54286.06</v>
      </c>
    </row>
    <row r="6" spans="1:7" x14ac:dyDescent="0.3">
      <c r="A6" s="1"/>
      <c r="B6" s="1"/>
      <c r="C6" s="1"/>
      <c r="D6" s="18"/>
      <c r="E6" s="29"/>
      <c r="F6" s="20"/>
      <c r="G6" s="18"/>
    </row>
    <row r="7" spans="1:7" ht="19.5" thickBot="1" x14ac:dyDescent="0.35">
      <c r="A7" s="1"/>
      <c r="B7" s="1"/>
      <c r="C7" s="1"/>
      <c r="D7" s="1"/>
      <c r="E7" s="1"/>
      <c r="F7" s="1"/>
      <c r="G7" s="1"/>
    </row>
    <row r="8" spans="1:7" ht="19.5" thickBot="1" x14ac:dyDescent="0.35">
      <c r="A8" s="1"/>
      <c r="B8" s="84" t="s">
        <v>34</v>
      </c>
      <c r="C8" s="83"/>
      <c r="D8" s="83"/>
      <c r="E8" s="83"/>
      <c r="F8" s="83"/>
      <c r="G8" s="85"/>
    </row>
    <row r="9" spans="1:7" x14ac:dyDescent="0.3">
      <c r="A9" s="1"/>
      <c r="B9" s="106" t="s">
        <v>6</v>
      </c>
      <c r="C9" s="107"/>
      <c r="D9" s="108"/>
      <c r="E9" s="109" t="s">
        <v>7</v>
      </c>
      <c r="F9" s="110"/>
      <c r="G9" s="111"/>
    </row>
    <row r="10" spans="1:7" x14ac:dyDescent="0.3">
      <c r="A10" s="1"/>
      <c r="B10" s="92" t="s">
        <v>61</v>
      </c>
      <c r="C10" s="93"/>
      <c r="D10" s="94"/>
      <c r="E10" s="95">
        <v>341345.98</v>
      </c>
      <c r="F10" s="96"/>
      <c r="G10" s="97"/>
    </row>
    <row r="11" spans="1:7" x14ac:dyDescent="0.3">
      <c r="A11" s="1"/>
      <c r="B11" s="102"/>
      <c r="C11" s="93"/>
      <c r="D11" s="93"/>
      <c r="E11" s="96"/>
      <c r="F11" s="96"/>
      <c r="G11" s="96"/>
    </row>
    <row r="12" spans="1:7" x14ac:dyDescent="0.3">
      <c r="A12" s="1"/>
      <c r="B12" s="102"/>
      <c r="C12" s="93"/>
      <c r="D12" s="93"/>
      <c r="E12" s="103"/>
      <c r="F12" s="104"/>
      <c r="G12" s="105"/>
    </row>
    <row r="13" spans="1:7" x14ac:dyDescent="0.3">
      <c r="A13" s="1"/>
      <c r="B13" s="98" t="s">
        <v>8</v>
      </c>
      <c r="C13" s="99"/>
      <c r="D13" s="100"/>
      <c r="E13" s="117">
        <f>E10+E11+E12</f>
        <v>341345.98</v>
      </c>
      <c r="F13" s="117"/>
      <c r="G13" s="117"/>
    </row>
    <row r="14" spans="1:7" ht="39.75" customHeight="1" thickBot="1" x14ac:dyDescent="0.35">
      <c r="A14" s="1"/>
      <c r="B14" s="69" t="s">
        <v>35</v>
      </c>
      <c r="C14" s="70"/>
      <c r="D14" s="71"/>
      <c r="E14" s="72">
        <f>B5+E5+F5-E13</f>
        <v>368086.49</v>
      </c>
      <c r="F14" s="73"/>
      <c r="G14" s="74"/>
    </row>
    <row r="15" spans="1:7" x14ac:dyDescent="0.3">
      <c r="A15" s="1"/>
      <c r="B15" s="1"/>
      <c r="C15" s="1"/>
      <c r="D15" s="1"/>
      <c r="E15" s="1"/>
      <c r="F15" s="1"/>
      <c r="G15" s="1"/>
    </row>
    <row r="16" spans="1:7" x14ac:dyDescent="0.3">
      <c r="A16" s="1"/>
      <c r="B16" s="1"/>
      <c r="C16" s="1"/>
      <c r="D16" s="1"/>
      <c r="E16" s="1"/>
      <c r="F16" s="1"/>
      <c r="G16" s="1"/>
    </row>
    <row r="17" spans="1:7" ht="19.5" hidden="1" thickBot="1" x14ac:dyDescent="0.35">
      <c r="A17" s="1"/>
      <c r="B17" s="75" t="s">
        <v>9</v>
      </c>
      <c r="C17" s="76"/>
      <c r="D17" s="76"/>
      <c r="E17" s="76"/>
      <c r="F17" s="76"/>
      <c r="G17" s="77"/>
    </row>
    <row r="18" spans="1:7" ht="57" hidden="1" thickBot="1" x14ac:dyDescent="0.35">
      <c r="A18" s="1"/>
      <c r="B18" s="30" t="s">
        <v>10</v>
      </c>
      <c r="C18" s="30"/>
      <c r="D18" s="112" t="s">
        <v>11</v>
      </c>
      <c r="E18" s="113"/>
      <c r="F18" s="31"/>
      <c r="G18" s="10" t="s">
        <v>12</v>
      </c>
    </row>
    <row r="19" spans="1:7" ht="19.5" hidden="1" thickBot="1" x14ac:dyDescent="0.35">
      <c r="A19" s="1"/>
      <c r="B19" s="32">
        <v>3171.4</v>
      </c>
      <c r="C19" s="32"/>
      <c r="D19" s="115">
        <f>B19*6.81*12</f>
        <v>259166.80800000002</v>
      </c>
      <c r="E19" s="116"/>
      <c r="F19" s="33"/>
      <c r="G19" s="22"/>
    </row>
    <row r="20" spans="1:7" hidden="1" x14ac:dyDescent="0.3">
      <c r="A20" s="1"/>
      <c r="B20" s="1" t="s">
        <v>0</v>
      </c>
      <c r="C20" s="1"/>
      <c r="D20" s="1"/>
      <c r="E20" s="1"/>
      <c r="F20" s="34"/>
      <c r="G20" s="1"/>
    </row>
    <row r="21" spans="1:7" x14ac:dyDescent="0.3">
      <c r="A21" s="1"/>
      <c r="B21" s="68" t="s">
        <v>25</v>
      </c>
      <c r="C21" s="68"/>
      <c r="D21" s="68"/>
      <c r="E21" s="24"/>
      <c r="F21" s="1"/>
      <c r="G21" s="25"/>
    </row>
    <row r="22" spans="1:7" x14ac:dyDescent="0.3">
      <c r="A22" s="1"/>
      <c r="B22" s="68" t="s">
        <v>26</v>
      </c>
      <c r="C22" s="68"/>
      <c r="D22" s="68"/>
      <c r="E22" s="1"/>
      <c r="F22" s="1"/>
      <c r="G22" s="1" t="s">
        <v>27</v>
      </c>
    </row>
    <row r="24" spans="1:7" x14ac:dyDescent="0.3">
      <c r="E24" s="2" t="s">
        <v>0</v>
      </c>
    </row>
    <row r="27" spans="1:7" x14ac:dyDescent="0.3">
      <c r="E27" s="2" t="s">
        <v>0</v>
      </c>
    </row>
    <row r="28" spans="1:7" x14ac:dyDescent="0.3">
      <c r="G28" s="2" t="s">
        <v>0</v>
      </c>
    </row>
    <row r="29" spans="1:7" x14ac:dyDescent="0.3">
      <c r="G29" s="2" t="s">
        <v>0</v>
      </c>
    </row>
  </sheetData>
  <mergeCells count="20">
    <mergeCell ref="B13:D13"/>
    <mergeCell ref="E13:G13"/>
    <mergeCell ref="B12:D12"/>
    <mergeCell ref="E12:G12"/>
    <mergeCell ref="B10:D10"/>
    <mergeCell ref="E10:G10"/>
    <mergeCell ref="B11:D11"/>
    <mergeCell ref="E11:G11"/>
    <mergeCell ref="B1:G1"/>
    <mergeCell ref="B3:G3"/>
    <mergeCell ref="B8:G8"/>
    <mergeCell ref="B9:D9"/>
    <mergeCell ref="E9:G9"/>
    <mergeCell ref="B22:D22"/>
    <mergeCell ref="B14:D14"/>
    <mergeCell ref="E14:G14"/>
    <mergeCell ref="B17:G17"/>
    <mergeCell ref="D18:E18"/>
    <mergeCell ref="D19:E19"/>
    <mergeCell ref="B21:D21"/>
  </mergeCells>
  <phoneticPr fontId="7" type="noConversion"/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29"/>
  <sheetViews>
    <sheetView view="pageBreakPreview" topLeftCell="B1" zoomScale="60" zoomScaleNormal="100" workbookViewId="0">
      <selection activeCell="D15" sqref="D15"/>
    </sheetView>
  </sheetViews>
  <sheetFormatPr defaultColWidth="29.28515625" defaultRowHeight="18.75" x14ac:dyDescent="0.3"/>
  <cols>
    <col min="1" max="1" width="3.140625" style="2" hidden="1" customWidth="1"/>
    <col min="2" max="2" width="27.28515625" style="2" customWidth="1"/>
    <col min="3" max="3" width="26.7109375" style="2" customWidth="1"/>
    <col min="4" max="4" width="20.5703125" style="2" customWidth="1"/>
    <col min="5" max="5" width="22.28515625" style="2" customWidth="1"/>
    <col min="6" max="6" width="20.85546875" style="2" customWidth="1"/>
    <col min="7" max="7" width="25.140625" style="2" customWidth="1"/>
    <col min="8" max="16384" width="29.28515625" style="2"/>
  </cols>
  <sheetData>
    <row r="1" spans="1:7" x14ac:dyDescent="0.3">
      <c r="A1" s="1" t="s">
        <v>0</v>
      </c>
      <c r="B1" s="82" t="s">
        <v>31</v>
      </c>
      <c r="C1" s="82"/>
      <c r="D1" s="82"/>
      <c r="E1" s="82"/>
      <c r="F1" s="82"/>
      <c r="G1" s="82"/>
    </row>
    <row r="2" spans="1:7" ht="19.5" thickBot="1" x14ac:dyDescent="0.35">
      <c r="A2" s="1"/>
      <c r="B2" s="3"/>
      <c r="C2" s="3"/>
      <c r="D2" s="3"/>
      <c r="E2" s="3"/>
      <c r="F2" s="3"/>
      <c r="G2" s="3"/>
    </row>
    <row r="3" spans="1:7" ht="19.5" thickBot="1" x14ac:dyDescent="0.35">
      <c r="A3" s="4"/>
      <c r="B3" s="75" t="s">
        <v>33</v>
      </c>
      <c r="C3" s="76"/>
      <c r="D3" s="76"/>
      <c r="E3" s="76"/>
      <c r="F3" s="76"/>
      <c r="G3" s="77"/>
    </row>
    <row r="4" spans="1:7" s="11" customFormat="1" ht="75.75" thickBot="1" x14ac:dyDescent="0.3">
      <c r="A4" s="5"/>
      <c r="B4" s="6" t="s">
        <v>1</v>
      </c>
      <c r="C4" s="36" t="s">
        <v>30</v>
      </c>
      <c r="D4" s="26" t="s">
        <v>2</v>
      </c>
      <c r="E4" s="26" t="s">
        <v>3</v>
      </c>
      <c r="F4" s="9" t="s">
        <v>4</v>
      </c>
      <c r="G4" s="27" t="s">
        <v>5</v>
      </c>
    </row>
    <row r="5" spans="1:7" s="11" customFormat="1" ht="19.5" thickBot="1" x14ac:dyDescent="0.35">
      <c r="A5" s="5"/>
      <c r="B5" s="12">
        <v>97718.91</v>
      </c>
      <c r="C5" s="13">
        <v>50254.18</v>
      </c>
      <c r="D5" s="14">
        <v>212549.1</v>
      </c>
      <c r="E5" s="15">
        <v>177662.16</v>
      </c>
      <c r="F5" s="16">
        <v>540</v>
      </c>
      <c r="G5" s="28">
        <f>C5+D5-E5</f>
        <v>85141.120000000024</v>
      </c>
    </row>
    <row r="6" spans="1:7" x14ac:dyDescent="0.3">
      <c r="A6" s="1"/>
      <c r="B6" s="1"/>
      <c r="C6" s="1"/>
      <c r="D6" s="18"/>
      <c r="E6" s="29"/>
      <c r="F6" s="20"/>
      <c r="G6" s="18"/>
    </row>
    <row r="7" spans="1:7" ht="19.5" thickBot="1" x14ac:dyDescent="0.35">
      <c r="A7" s="1"/>
      <c r="B7" s="1"/>
      <c r="C7" s="1"/>
      <c r="D7" s="1"/>
      <c r="E7" s="1"/>
      <c r="F7" s="1"/>
      <c r="G7" s="1"/>
    </row>
    <row r="8" spans="1:7" ht="19.5" thickBot="1" x14ac:dyDescent="0.35">
      <c r="A8" s="1"/>
      <c r="B8" s="84" t="s">
        <v>34</v>
      </c>
      <c r="C8" s="83"/>
      <c r="D8" s="83"/>
      <c r="E8" s="83"/>
      <c r="F8" s="83"/>
      <c r="G8" s="85"/>
    </row>
    <row r="9" spans="1:7" x14ac:dyDescent="0.3">
      <c r="A9" s="1"/>
      <c r="B9" s="106" t="s">
        <v>6</v>
      </c>
      <c r="C9" s="107"/>
      <c r="D9" s="108"/>
      <c r="E9" s="109" t="s">
        <v>7</v>
      </c>
      <c r="F9" s="110"/>
      <c r="G9" s="111"/>
    </row>
    <row r="10" spans="1:7" x14ac:dyDescent="0.3">
      <c r="A10" s="1"/>
      <c r="B10" s="92" t="s">
        <v>62</v>
      </c>
      <c r="C10" s="93"/>
      <c r="D10" s="94"/>
      <c r="E10" s="95">
        <v>581174.74</v>
      </c>
      <c r="F10" s="96"/>
      <c r="G10" s="97"/>
    </row>
    <row r="11" spans="1:7" x14ac:dyDescent="0.3">
      <c r="A11" s="1"/>
      <c r="B11" s="102"/>
      <c r="C11" s="93"/>
      <c r="D11" s="93"/>
      <c r="E11" s="96"/>
      <c r="F11" s="96"/>
      <c r="G11" s="96"/>
    </row>
    <row r="12" spans="1:7" x14ac:dyDescent="0.3">
      <c r="A12" s="1"/>
      <c r="B12" s="102"/>
      <c r="C12" s="93"/>
      <c r="D12" s="93"/>
      <c r="E12" s="103"/>
      <c r="F12" s="104"/>
      <c r="G12" s="105"/>
    </row>
    <row r="13" spans="1:7" x14ac:dyDescent="0.3">
      <c r="A13" s="1"/>
      <c r="B13" s="98" t="s">
        <v>8</v>
      </c>
      <c r="C13" s="99"/>
      <c r="D13" s="100"/>
      <c r="E13" s="117">
        <f>E10+E11+E12</f>
        <v>581174.74</v>
      </c>
      <c r="F13" s="117"/>
      <c r="G13" s="117"/>
    </row>
    <row r="14" spans="1:7" ht="39.75" customHeight="1" thickBot="1" x14ac:dyDescent="0.35">
      <c r="A14" s="1"/>
      <c r="B14" s="69" t="s">
        <v>35</v>
      </c>
      <c r="C14" s="70"/>
      <c r="D14" s="71"/>
      <c r="E14" s="72">
        <f>B5+E5+F5-E13</f>
        <v>-305253.67</v>
      </c>
      <c r="F14" s="73"/>
      <c r="G14" s="74"/>
    </row>
    <row r="15" spans="1:7" x14ac:dyDescent="0.3">
      <c r="A15" s="1"/>
      <c r="B15" s="1"/>
      <c r="C15" s="1"/>
      <c r="D15" s="1"/>
      <c r="E15" s="1"/>
      <c r="F15" s="1"/>
      <c r="G15" s="1"/>
    </row>
    <row r="16" spans="1:7" x14ac:dyDescent="0.3">
      <c r="A16" s="1"/>
      <c r="B16" s="1"/>
      <c r="C16" s="1"/>
      <c r="D16" s="1"/>
      <c r="E16" s="1"/>
      <c r="F16" s="1"/>
      <c r="G16" s="1"/>
    </row>
    <row r="17" spans="1:7" ht="19.5" hidden="1" thickBot="1" x14ac:dyDescent="0.35">
      <c r="A17" s="1"/>
      <c r="B17" s="75" t="s">
        <v>9</v>
      </c>
      <c r="C17" s="76"/>
      <c r="D17" s="76"/>
      <c r="E17" s="76"/>
      <c r="F17" s="76"/>
      <c r="G17" s="77"/>
    </row>
    <row r="18" spans="1:7" ht="57" hidden="1" thickBot="1" x14ac:dyDescent="0.35">
      <c r="A18" s="1"/>
      <c r="B18" s="30" t="s">
        <v>10</v>
      </c>
      <c r="C18" s="30"/>
      <c r="D18" s="112" t="s">
        <v>11</v>
      </c>
      <c r="E18" s="113"/>
      <c r="F18" s="31"/>
      <c r="G18" s="10" t="s">
        <v>12</v>
      </c>
    </row>
    <row r="19" spans="1:7" ht="19.5" hidden="1" thickBot="1" x14ac:dyDescent="0.35">
      <c r="A19" s="1"/>
      <c r="B19" s="32">
        <v>3171.4</v>
      </c>
      <c r="C19" s="32"/>
      <c r="D19" s="115">
        <f>B19*6.81*12</f>
        <v>259166.80800000002</v>
      </c>
      <c r="E19" s="116"/>
      <c r="F19" s="33"/>
      <c r="G19" s="22"/>
    </row>
    <row r="20" spans="1:7" hidden="1" x14ac:dyDescent="0.3">
      <c r="A20" s="1"/>
      <c r="B20" s="1" t="s">
        <v>0</v>
      </c>
      <c r="C20" s="1"/>
      <c r="D20" s="1"/>
      <c r="E20" s="1"/>
      <c r="F20" s="34"/>
      <c r="G20" s="1"/>
    </row>
    <row r="21" spans="1:7" x14ac:dyDescent="0.3">
      <c r="A21" s="1"/>
      <c r="B21" s="68" t="s">
        <v>25</v>
      </c>
      <c r="C21" s="68"/>
      <c r="D21" s="68"/>
      <c r="E21" s="24"/>
      <c r="F21" s="1"/>
      <c r="G21" s="25"/>
    </row>
    <row r="22" spans="1:7" x14ac:dyDescent="0.3">
      <c r="A22" s="1"/>
      <c r="B22" s="68" t="s">
        <v>26</v>
      </c>
      <c r="C22" s="68"/>
      <c r="D22" s="68"/>
      <c r="E22" s="1"/>
      <c r="F22" s="1"/>
      <c r="G22" s="1" t="s">
        <v>27</v>
      </c>
    </row>
    <row r="24" spans="1:7" x14ac:dyDescent="0.3">
      <c r="E24" s="2" t="s">
        <v>0</v>
      </c>
    </row>
    <row r="27" spans="1:7" x14ac:dyDescent="0.3">
      <c r="E27" s="2" t="s">
        <v>0</v>
      </c>
    </row>
    <row r="28" spans="1:7" x14ac:dyDescent="0.3">
      <c r="G28" s="2" t="s">
        <v>0</v>
      </c>
    </row>
    <row r="29" spans="1:7" x14ac:dyDescent="0.3">
      <c r="G29" s="2" t="s">
        <v>0</v>
      </c>
    </row>
  </sheetData>
  <mergeCells count="20">
    <mergeCell ref="E13:G13"/>
    <mergeCell ref="B12:D12"/>
    <mergeCell ref="E12:G12"/>
    <mergeCell ref="B22:D22"/>
    <mergeCell ref="B14:D14"/>
    <mergeCell ref="E14:G14"/>
    <mergeCell ref="B17:G17"/>
    <mergeCell ref="D18:E18"/>
    <mergeCell ref="D19:E19"/>
    <mergeCell ref="B21:D21"/>
    <mergeCell ref="B13:D13"/>
    <mergeCell ref="B10:D10"/>
    <mergeCell ref="E10:G10"/>
    <mergeCell ref="B11:D11"/>
    <mergeCell ref="E11:G11"/>
    <mergeCell ref="B1:G1"/>
    <mergeCell ref="B3:G3"/>
    <mergeCell ref="B8:G8"/>
    <mergeCell ref="B9:D9"/>
    <mergeCell ref="E9:G9"/>
  </mergeCells>
  <phoneticPr fontId="7" type="noConversion"/>
  <pageMargins left="0.11811023622047245" right="0" top="0.74803149606299213" bottom="0.74803149606299213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29"/>
  <sheetViews>
    <sheetView view="pageBreakPreview" zoomScale="60" zoomScaleNormal="100" workbookViewId="0">
      <selection sqref="A1:IV65536"/>
    </sheetView>
  </sheetViews>
  <sheetFormatPr defaultColWidth="29.28515625" defaultRowHeight="18.75" x14ac:dyDescent="0.3"/>
  <cols>
    <col min="1" max="1" width="1.28515625" style="2" customWidth="1"/>
    <col min="2" max="2" width="28" style="2" customWidth="1"/>
    <col min="3" max="3" width="26.28515625" style="2" customWidth="1"/>
    <col min="4" max="4" width="18.5703125" style="2" customWidth="1"/>
    <col min="5" max="5" width="22" style="2" customWidth="1"/>
    <col min="6" max="6" width="21.5703125" style="2" customWidth="1"/>
    <col min="7" max="7" width="25.140625" style="2" customWidth="1"/>
    <col min="8" max="16384" width="29.28515625" style="2"/>
  </cols>
  <sheetData>
    <row r="1" spans="1:7" x14ac:dyDescent="0.3">
      <c r="A1" s="1" t="s">
        <v>0</v>
      </c>
      <c r="B1" s="82" t="s">
        <v>32</v>
      </c>
      <c r="C1" s="82"/>
      <c r="D1" s="82"/>
      <c r="E1" s="82"/>
      <c r="F1" s="82"/>
      <c r="G1" s="82"/>
    </row>
    <row r="2" spans="1:7" ht="19.5" thickBot="1" x14ac:dyDescent="0.35">
      <c r="A2" s="1"/>
      <c r="B2" s="3"/>
      <c r="C2" s="3"/>
      <c r="D2" s="3"/>
      <c r="E2" s="3"/>
      <c r="F2" s="3"/>
      <c r="G2" s="3"/>
    </row>
    <row r="3" spans="1:7" ht="19.5" thickBot="1" x14ac:dyDescent="0.35">
      <c r="A3" s="4"/>
      <c r="B3" s="75" t="s">
        <v>33</v>
      </c>
      <c r="C3" s="76"/>
      <c r="D3" s="76"/>
      <c r="E3" s="76"/>
      <c r="F3" s="76"/>
      <c r="G3" s="77"/>
    </row>
    <row r="4" spans="1:7" s="11" customFormat="1" ht="57" thickBot="1" x14ac:dyDescent="0.3">
      <c r="A4" s="5"/>
      <c r="B4" s="6" t="s">
        <v>1</v>
      </c>
      <c r="C4" s="36" t="s">
        <v>30</v>
      </c>
      <c r="D4" s="26" t="s">
        <v>2</v>
      </c>
      <c r="E4" s="26" t="s">
        <v>3</v>
      </c>
      <c r="F4" s="9" t="s">
        <v>4</v>
      </c>
      <c r="G4" s="27" t="s">
        <v>5</v>
      </c>
    </row>
    <row r="5" spans="1:7" s="11" customFormat="1" ht="19.5" thickBot="1" x14ac:dyDescent="0.35">
      <c r="A5" s="5"/>
      <c r="B5" s="12">
        <v>-17208.13</v>
      </c>
      <c r="C5" s="13">
        <v>21931.02</v>
      </c>
      <c r="D5" s="14">
        <v>250725.66</v>
      </c>
      <c r="E5" s="15">
        <v>250463.66</v>
      </c>
      <c r="F5" s="16">
        <v>10500</v>
      </c>
      <c r="G5" s="28">
        <f>C5+D5-E5</f>
        <v>22193.01999999999</v>
      </c>
    </row>
    <row r="6" spans="1:7" x14ac:dyDescent="0.3">
      <c r="A6" s="1"/>
      <c r="B6" s="1"/>
      <c r="C6" s="1"/>
      <c r="D6" s="18"/>
      <c r="E6" s="29"/>
      <c r="F6" s="20"/>
      <c r="G6" s="18"/>
    </row>
    <row r="7" spans="1:7" ht="19.5" thickBot="1" x14ac:dyDescent="0.35">
      <c r="A7" s="1"/>
      <c r="B7" s="1"/>
      <c r="C7" s="1"/>
      <c r="D7" s="1"/>
      <c r="E7" s="1"/>
      <c r="F7" s="1"/>
      <c r="G7" s="1"/>
    </row>
    <row r="8" spans="1:7" ht="19.5" thickBot="1" x14ac:dyDescent="0.35">
      <c r="A8" s="1"/>
      <c r="B8" s="84" t="s">
        <v>34</v>
      </c>
      <c r="C8" s="83"/>
      <c r="D8" s="83"/>
      <c r="E8" s="83"/>
      <c r="F8" s="83"/>
      <c r="G8" s="85"/>
    </row>
    <row r="9" spans="1:7" x14ac:dyDescent="0.3">
      <c r="A9" s="1"/>
      <c r="B9" s="106" t="s">
        <v>6</v>
      </c>
      <c r="C9" s="107"/>
      <c r="D9" s="108"/>
      <c r="E9" s="109" t="s">
        <v>7</v>
      </c>
      <c r="F9" s="110"/>
      <c r="G9" s="111"/>
    </row>
    <row r="10" spans="1:7" x14ac:dyDescent="0.3">
      <c r="A10" s="1"/>
      <c r="B10" s="92" t="s">
        <v>63</v>
      </c>
      <c r="C10" s="93"/>
      <c r="D10" s="94"/>
      <c r="E10" s="95">
        <v>29335.31</v>
      </c>
      <c r="F10" s="96"/>
      <c r="G10" s="97"/>
    </row>
    <row r="11" spans="1:7" x14ac:dyDescent="0.3">
      <c r="A11" s="1"/>
      <c r="B11" s="102"/>
      <c r="C11" s="93"/>
      <c r="D11" s="93"/>
      <c r="E11" s="96"/>
      <c r="F11" s="96"/>
      <c r="G11" s="96"/>
    </row>
    <row r="12" spans="1:7" x14ac:dyDescent="0.3">
      <c r="A12" s="1"/>
      <c r="B12" s="102"/>
      <c r="C12" s="93"/>
      <c r="D12" s="93"/>
      <c r="E12" s="103"/>
      <c r="F12" s="104"/>
      <c r="G12" s="105"/>
    </row>
    <row r="13" spans="1:7" x14ac:dyDescent="0.3">
      <c r="A13" s="1"/>
      <c r="B13" s="98" t="s">
        <v>8</v>
      </c>
      <c r="C13" s="99"/>
      <c r="D13" s="100"/>
      <c r="E13" s="117">
        <f>E10+E11+E12</f>
        <v>29335.31</v>
      </c>
      <c r="F13" s="117"/>
      <c r="G13" s="117"/>
    </row>
    <row r="14" spans="1:7" ht="39.75" customHeight="1" thickBot="1" x14ac:dyDescent="0.35">
      <c r="A14" s="1"/>
      <c r="B14" s="69" t="s">
        <v>35</v>
      </c>
      <c r="C14" s="70"/>
      <c r="D14" s="71"/>
      <c r="E14" s="72">
        <f>B5+E5+F5-E13</f>
        <v>214420.22</v>
      </c>
      <c r="F14" s="73"/>
      <c r="G14" s="74"/>
    </row>
    <row r="15" spans="1:7" x14ac:dyDescent="0.3">
      <c r="A15" s="1"/>
      <c r="B15" s="1"/>
      <c r="C15" s="1"/>
      <c r="D15" s="1"/>
      <c r="E15" s="1"/>
      <c r="F15" s="1"/>
      <c r="G15" s="1"/>
    </row>
    <row r="16" spans="1:7" x14ac:dyDescent="0.3">
      <c r="A16" s="1"/>
      <c r="B16" s="1"/>
      <c r="C16" s="1"/>
      <c r="D16" s="1"/>
      <c r="E16" s="1"/>
      <c r="F16" s="1"/>
      <c r="G16" s="1"/>
    </row>
    <row r="17" spans="1:7" ht="19.5" hidden="1" thickBot="1" x14ac:dyDescent="0.35">
      <c r="A17" s="1"/>
      <c r="B17" s="75" t="s">
        <v>9</v>
      </c>
      <c r="C17" s="76"/>
      <c r="D17" s="76"/>
      <c r="E17" s="76"/>
      <c r="F17" s="76"/>
      <c r="G17" s="77"/>
    </row>
    <row r="18" spans="1:7" ht="57" hidden="1" thickBot="1" x14ac:dyDescent="0.35">
      <c r="A18" s="1"/>
      <c r="B18" s="30" t="s">
        <v>10</v>
      </c>
      <c r="C18" s="30"/>
      <c r="D18" s="112" t="s">
        <v>11</v>
      </c>
      <c r="E18" s="113"/>
      <c r="F18" s="31"/>
      <c r="G18" s="10" t="s">
        <v>12</v>
      </c>
    </row>
    <row r="19" spans="1:7" ht="19.5" hidden="1" thickBot="1" x14ac:dyDescent="0.35">
      <c r="A19" s="1"/>
      <c r="B19" s="32">
        <v>3171.4</v>
      </c>
      <c r="C19" s="32"/>
      <c r="D19" s="115">
        <f>B19*6.81*12</f>
        <v>259166.80800000002</v>
      </c>
      <c r="E19" s="116"/>
      <c r="F19" s="33"/>
      <c r="G19" s="22"/>
    </row>
    <row r="20" spans="1:7" hidden="1" x14ac:dyDescent="0.3">
      <c r="A20" s="1"/>
      <c r="B20" s="1" t="s">
        <v>0</v>
      </c>
      <c r="C20" s="1"/>
      <c r="D20" s="1"/>
      <c r="E20" s="1"/>
      <c r="F20" s="34"/>
      <c r="G20" s="1"/>
    </row>
    <row r="21" spans="1:7" x14ac:dyDescent="0.3">
      <c r="A21" s="1"/>
      <c r="B21" s="68" t="s">
        <v>25</v>
      </c>
      <c r="C21" s="68"/>
      <c r="D21" s="68"/>
      <c r="E21" s="24"/>
      <c r="F21" s="1"/>
      <c r="G21" s="25"/>
    </row>
    <row r="22" spans="1:7" x14ac:dyDescent="0.3">
      <c r="A22" s="1"/>
      <c r="B22" s="68" t="s">
        <v>26</v>
      </c>
      <c r="C22" s="68"/>
      <c r="D22" s="68"/>
      <c r="E22" s="1"/>
      <c r="F22" s="1"/>
      <c r="G22" s="1" t="s">
        <v>27</v>
      </c>
    </row>
    <row r="24" spans="1:7" x14ac:dyDescent="0.3">
      <c r="E24" s="2" t="s">
        <v>0</v>
      </c>
    </row>
    <row r="27" spans="1:7" x14ac:dyDescent="0.3">
      <c r="E27" s="2" t="s">
        <v>0</v>
      </c>
    </row>
    <row r="28" spans="1:7" x14ac:dyDescent="0.3">
      <c r="G28" s="2" t="s">
        <v>0</v>
      </c>
    </row>
    <row r="29" spans="1:7" x14ac:dyDescent="0.3">
      <c r="G29" s="2" t="s">
        <v>0</v>
      </c>
    </row>
  </sheetData>
  <mergeCells count="20">
    <mergeCell ref="E13:G13"/>
    <mergeCell ref="B12:D12"/>
    <mergeCell ref="E12:G12"/>
    <mergeCell ref="B22:D22"/>
    <mergeCell ref="B14:D14"/>
    <mergeCell ref="E14:G14"/>
    <mergeCell ref="B17:G17"/>
    <mergeCell ref="D18:E18"/>
    <mergeCell ref="D19:E19"/>
    <mergeCell ref="B21:D21"/>
    <mergeCell ref="B13:D13"/>
    <mergeCell ref="B10:D10"/>
    <mergeCell ref="E10:G10"/>
    <mergeCell ref="B11:D11"/>
    <mergeCell ref="E11:G11"/>
    <mergeCell ref="B1:G1"/>
    <mergeCell ref="B3:G3"/>
    <mergeCell ref="B8:G8"/>
    <mergeCell ref="B9:D9"/>
    <mergeCell ref="E9:G9"/>
  </mergeCells>
  <phoneticPr fontId="7" type="noConversion"/>
  <pageMargins left="0" right="0.11811023622047245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29"/>
  <sheetViews>
    <sheetView view="pageBreakPreview" zoomScale="60" zoomScaleNormal="100" workbookViewId="0">
      <selection activeCell="F22" sqref="F22"/>
    </sheetView>
  </sheetViews>
  <sheetFormatPr defaultColWidth="29.28515625" defaultRowHeight="18.75" x14ac:dyDescent="0.3"/>
  <cols>
    <col min="1" max="1" width="1.28515625" style="2" customWidth="1"/>
    <col min="2" max="2" width="28" style="2" customWidth="1"/>
    <col min="3" max="3" width="26.28515625" style="2" customWidth="1"/>
    <col min="4" max="4" width="18.5703125" style="2" customWidth="1"/>
    <col min="5" max="5" width="22" style="2" customWidth="1"/>
    <col min="6" max="6" width="21.5703125" style="2" customWidth="1"/>
    <col min="7" max="7" width="25.140625" style="2" customWidth="1"/>
    <col min="8" max="16384" width="29.28515625" style="2"/>
  </cols>
  <sheetData>
    <row r="1" spans="1:7" x14ac:dyDescent="0.3">
      <c r="A1" s="1" t="s">
        <v>0</v>
      </c>
      <c r="B1" s="82" t="s">
        <v>64</v>
      </c>
      <c r="C1" s="82"/>
      <c r="D1" s="82"/>
      <c r="E1" s="82"/>
      <c r="F1" s="82"/>
      <c r="G1" s="82"/>
    </row>
    <row r="2" spans="1:7" ht="19.5" thickBot="1" x14ac:dyDescent="0.35">
      <c r="A2" s="1"/>
      <c r="B2" s="3"/>
      <c r="C2" s="3"/>
      <c r="D2" s="3"/>
      <c r="E2" s="3"/>
      <c r="F2" s="3"/>
      <c r="G2" s="3"/>
    </row>
    <row r="3" spans="1:7" ht="19.5" thickBot="1" x14ac:dyDescent="0.35">
      <c r="A3" s="4"/>
      <c r="B3" s="75" t="s">
        <v>65</v>
      </c>
      <c r="C3" s="76"/>
      <c r="D3" s="76"/>
      <c r="E3" s="76"/>
      <c r="F3" s="76"/>
      <c r="G3" s="77"/>
    </row>
    <row r="4" spans="1:7" s="11" customFormat="1" ht="57" thickBot="1" x14ac:dyDescent="0.3">
      <c r="A4" s="5"/>
      <c r="B4" s="6" t="s">
        <v>1</v>
      </c>
      <c r="C4" s="36" t="s">
        <v>30</v>
      </c>
      <c r="D4" s="26" t="s">
        <v>2</v>
      </c>
      <c r="E4" s="26" t="s">
        <v>3</v>
      </c>
      <c r="F4" s="9" t="s">
        <v>4</v>
      </c>
      <c r="G4" s="27" t="s">
        <v>5</v>
      </c>
    </row>
    <row r="5" spans="1:7" s="11" customFormat="1" ht="19.5" thickBot="1" x14ac:dyDescent="0.35">
      <c r="A5" s="5"/>
      <c r="B5" s="12">
        <v>0</v>
      </c>
      <c r="C5" s="13">
        <v>0</v>
      </c>
      <c r="D5" s="14">
        <v>13846.15</v>
      </c>
      <c r="E5" s="15">
        <v>0</v>
      </c>
      <c r="F5" s="16">
        <v>0</v>
      </c>
      <c r="G5" s="28">
        <f>C5+D5-E5</f>
        <v>13846.15</v>
      </c>
    </row>
    <row r="6" spans="1:7" x14ac:dyDescent="0.3">
      <c r="A6" s="1"/>
      <c r="B6" s="1"/>
      <c r="C6" s="1"/>
      <c r="D6" s="18"/>
      <c r="E6" s="29"/>
      <c r="F6" s="20"/>
      <c r="G6" s="18"/>
    </row>
    <row r="7" spans="1:7" ht="19.5" thickBot="1" x14ac:dyDescent="0.35">
      <c r="A7" s="1"/>
      <c r="B7" s="1"/>
      <c r="C7" s="1"/>
      <c r="D7" s="1"/>
      <c r="E7" s="1"/>
      <c r="F7" s="1"/>
      <c r="G7" s="1"/>
    </row>
    <row r="8" spans="1:7" ht="19.5" thickBot="1" x14ac:dyDescent="0.35">
      <c r="A8" s="1"/>
      <c r="B8" s="84" t="s">
        <v>34</v>
      </c>
      <c r="C8" s="83"/>
      <c r="D8" s="83"/>
      <c r="E8" s="83"/>
      <c r="F8" s="83"/>
      <c r="G8" s="85"/>
    </row>
    <row r="9" spans="1:7" x14ac:dyDescent="0.3">
      <c r="A9" s="1"/>
      <c r="B9" s="106" t="s">
        <v>6</v>
      </c>
      <c r="C9" s="107"/>
      <c r="D9" s="108"/>
      <c r="E9" s="109" t="s">
        <v>7</v>
      </c>
      <c r="F9" s="110"/>
      <c r="G9" s="111"/>
    </row>
    <row r="10" spans="1:7" x14ac:dyDescent="0.3">
      <c r="A10" s="1"/>
      <c r="B10" s="92"/>
      <c r="C10" s="93"/>
      <c r="D10" s="94"/>
      <c r="E10" s="95"/>
      <c r="F10" s="96"/>
      <c r="G10" s="97"/>
    </row>
    <row r="11" spans="1:7" x14ac:dyDescent="0.3">
      <c r="A11" s="1"/>
      <c r="B11" s="102"/>
      <c r="C11" s="93"/>
      <c r="D11" s="93"/>
      <c r="E11" s="96"/>
      <c r="F11" s="96"/>
      <c r="G11" s="96"/>
    </row>
    <row r="12" spans="1:7" x14ac:dyDescent="0.3">
      <c r="A12" s="1"/>
      <c r="B12" s="102"/>
      <c r="C12" s="93"/>
      <c r="D12" s="93"/>
      <c r="E12" s="103"/>
      <c r="F12" s="104"/>
      <c r="G12" s="105"/>
    </row>
    <row r="13" spans="1:7" x14ac:dyDescent="0.3">
      <c r="A13" s="1"/>
      <c r="B13" s="98" t="s">
        <v>8</v>
      </c>
      <c r="C13" s="99"/>
      <c r="D13" s="100"/>
      <c r="E13" s="117">
        <f>E10+E11+E12</f>
        <v>0</v>
      </c>
      <c r="F13" s="117"/>
      <c r="G13" s="117"/>
    </row>
    <row r="14" spans="1:7" ht="39.75" customHeight="1" thickBot="1" x14ac:dyDescent="0.35">
      <c r="A14" s="1"/>
      <c r="B14" s="69" t="s">
        <v>35</v>
      </c>
      <c r="C14" s="70"/>
      <c r="D14" s="71"/>
      <c r="E14" s="72">
        <f>B5+E5+F5-E13</f>
        <v>0</v>
      </c>
      <c r="F14" s="73"/>
      <c r="G14" s="74"/>
    </row>
    <row r="15" spans="1:7" x14ac:dyDescent="0.3">
      <c r="A15" s="1"/>
      <c r="B15" s="1"/>
      <c r="C15" s="1"/>
      <c r="D15" s="1"/>
      <c r="E15" s="1"/>
      <c r="F15" s="1"/>
      <c r="G15" s="1"/>
    </row>
    <row r="16" spans="1:7" x14ac:dyDescent="0.3">
      <c r="A16" s="1"/>
      <c r="B16" s="1"/>
      <c r="C16" s="1"/>
      <c r="D16" s="1"/>
      <c r="E16" s="1"/>
      <c r="F16" s="1"/>
      <c r="G16" s="1"/>
    </row>
    <row r="17" spans="1:7" ht="19.5" hidden="1" thickBot="1" x14ac:dyDescent="0.35">
      <c r="A17" s="1"/>
      <c r="B17" s="75" t="s">
        <v>9</v>
      </c>
      <c r="C17" s="76"/>
      <c r="D17" s="76"/>
      <c r="E17" s="76"/>
      <c r="F17" s="76"/>
      <c r="G17" s="77"/>
    </row>
    <row r="18" spans="1:7" ht="57" hidden="1" thickBot="1" x14ac:dyDescent="0.35">
      <c r="A18" s="1"/>
      <c r="B18" s="30" t="s">
        <v>10</v>
      </c>
      <c r="C18" s="30"/>
      <c r="D18" s="112" t="s">
        <v>11</v>
      </c>
      <c r="E18" s="113"/>
      <c r="F18" s="31"/>
      <c r="G18" s="10" t="s">
        <v>12</v>
      </c>
    </row>
    <row r="19" spans="1:7" ht="19.5" hidden="1" thickBot="1" x14ac:dyDescent="0.35">
      <c r="A19" s="1"/>
      <c r="B19" s="32">
        <v>3171.4</v>
      </c>
      <c r="C19" s="32"/>
      <c r="D19" s="115">
        <f>B19*6.81*12</f>
        <v>259166.80800000002</v>
      </c>
      <c r="E19" s="116"/>
      <c r="F19" s="33"/>
      <c r="G19" s="22"/>
    </row>
    <row r="20" spans="1:7" hidden="1" x14ac:dyDescent="0.3">
      <c r="A20" s="1"/>
      <c r="B20" s="1" t="s">
        <v>0</v>
      </c>
      <c r="C20" s="1"/>
      <c r="D20" s="1"/>
      <c r="E20" s="1"/>
      <c r="F20" s="34"/>
      <c r="G20" s="1"/>
    </row>
    <row r="21" spans="1:7" x14ac:dyDescent="0.3">
      <c r="A21" s="1"/>
      <c r="B21" s="68" t="s">
        <v>25</v>
      </c>
      <c r="C21" s="68"/>
      <c r="D21" s="68"/>
      <c r="E21" s="24"/>
      <c r="F21" s="1"/>
      <c r="G21" s="25"/>
    </row>
    <row r="22" spans="1:7" x14ac:dyDescent="0.3">
      <c r="A22" s="1"/>
      <c r="B22" s="68" t="s">
        <v>26</v>
      </c>
      <c r="C22" s="68"/>
      <c r="D22" s="68"/>
      <c r="E22" s="1"/>
      <c r="F22" s="1"/>
      <c r="G22" s="1" t="s">
        <v>27</v>
      </c>
    </row>
    <row r="24" spans="1:7" x14ac:dyDescent="0.3">
      <c r="E24" s="2" t="s">
        <v>0</v>
      </c>
    </row>
    <row r="27" spans="1:7" x14ac:dyDescent="0.3">
      <c r="E27" s="2" t="s">
        <v>0</v>
      </c>
    </row>
    <row r="28" spans="1:7" x14ac:dyDescent="0.3">
      <c r="G28" s="2" t="s">
        <v>0</v>
      </c>
    </row>
    <row r="29" spans="1:7" x14ac:dyDescent="0.3">
      <c r="G29" s="2" t="s">
        <v>0</v>
      </c>
    </row>
  </sheetData>
  <mergeCells count="20">
    <mergeCell ref="B1:G1"/>
    <mergeCell ref="B3:G3"/>
    <mergeCell ref="B8:G8"/>
    <mergeCell ref="B9:D9"/>
    <mergeCell ref="E9:G9"/>
    <mergeCell ref="B11:D11"/>
    <mergeCell ref="E11:G11"/>
    <mergeCell ref="B12:D12"/>
    <mergeCell ref="E12:G12"/>
    <mergeCell ref="B10:D10"/>
    <mergeCell ref="E10:G10"/>
    <mergeCell ref="B13:D13"/>
    <mergeCell ref="E13:G13"/>
    <mergeCell ref="B22:D22"/>
    <mergeCell ref="B14:D14"/>
    <mergeCell ref="E14:G14"/>
    <mergeCell ref="B17:G17"/>
    <mergeCell ref="D18:E18"/>
    <mergeCell ref="D19:E19"/>
    <mergeCell ref="B21:D21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BE0B2-71E4-42FC-A861-7C715B78DB2E}">
  <dimension ref="A1:G29"/>
  <sheetViews>
    <sheetView tabSelected="1" view="pageBreakPreview" zoomScale="60" zoomScaleNormal="100" workbookViewId="0">
      <selection activeCell="H23" sqref="H23"/>
    </sheetView>
  </sheetViews>
  <sheetFormatPr defaultColWidth="29.28515625" defaultRowHeight="18.75" x14ac:dyDescent="0.3"/>
  <cols>
    <col min="1" max="1" width="1.42578125" style="38" customWidth="1"/>
    <col min="2" max="2" width="29.28515625" style="38"/>
    <col min="3" max="3" width="24.140625" style="38" customWidth="1"/>
    <col min="4" max="4" width="20.140625" style="38" customWidth="1"/>
    <col min="5" max="5" width="22.28515625" style="38" customWidth="1"/>
    <col min="6" max="6" width="21.5703125" style="38" customWidth="1"/>
    <col min="7" max="7" width="23.7109375" style="38" customWidth="1"/>
    <col min="8" max="16384" width="29.28515625" style="38"/>
  </cols>
  <sheetData>
    <row r="1" spans="1:7" x14ac:dyDescent="0.3">
      <c r="A1" s="37" t="s">
        <v>0</v>
      </c>
      <c r="B1" s="82" t="s">
        <v>67</v>
      </c>
      <c r="C1" s="82"/>
      <c r="D1" s="82"/>
      <c r="E1" s="82"/>
      <c r="F1" s="82"/>
      <c r="G1" s="82"/>
    </row>
    <row r="2" spans="1:7" ht="19.5" thickBot="1" x14ac:dyDescent="0.35">
      <c r="A2" s="37"/>
      <c r="B2" s="66"/>
      <c r="C2" s="66"/>
      <c r="D2" s="66"/>
      <c r="E2" s="66"/>
      <c r="F2" s="66"/>
      <c r="G2" s="66"/>
    </row>
    <row r="3" spans="1:7" ht="19.5" thickBot="1" x14ac:dyDescent="0.35">
      <c r="A3" s="40"/>
      <c r="B3" s="75" t="s">
        <v>66</v>
      </c>
      <c r="C3" s="76"/>
      <c r="D3" s="76"/>
      <c r="E3" s="76"/>
      <c r="F3" s="76"/>
      <c r="G3" s="77"/>
    </row>
    <row r="4" spans="1:7" s="46" customFormat="1" ht="57" thickBot="1" x14ac:dyDescent="0.3">
      <c r="A4" s="41"/>
      <c r="B4" s="42" t="s">
        <v>1</v>
      </c>
      <c r="C4" s="36" t="s">
        <v>30</v>
      </c>
      <c r="D4" s="43" t="s">
        <v>2</v>
      </c>
      <c r="E4" s="43" t="s">
        <v>3</v>
      </c>
      <c r="F4" s="44" t="s">
        <v>4</v>
      </c>
      <c r="G4" s="45" t="s">
        <v>5</v>
      </c>
    </row>
    <row r="5" spans="1:7" s="46" customFormat="1" ht="19.5" thickBot="1" x14ac:dyDescent="0.35">
      <c r="A5" s="41"/>
      <c r="B5" s="47"/>
      <c r="C5" s="48"/>
      <c r="D5" s="49">
        <v>72079.600000000006</v>
      </c>
      <c r="E5" s="50">
        <v>35877.32</v>
      </c>
      <c r="F5" s="51">
        <v>80</v>
      </c>
      <c r="G5" s="52">
        <f>C5+D5-E5</f>
        <v>36202.280000000006</v>
      </c>
    </row>
    <row r="6" spans="1:7" x14ac:dyDescent="0.3">
      <c r="A6" s="37"/>
      <c r="B6" s="37"/>
      <c r="C6" s="37"/>
      <c r="D6" s="53"/>
      <c r="E6" s="54"/>
      <c r="F6" s="55"/>
      <c r="G6" s="53"/>
    </row>
    <row r="7" spans="1:7" ht="19.5" thickBot="1" x14ac:dyDescent="0.35">
      <c r="A7" s="37"/>
      <c r="B7" s="37"/>
      <c r="C7" s="37"/>
      <c r="D7" s="37"/>
      <c r="E7" s="37"/>
      <c r="F7" s="37"/>
      <c r="G7" s="37"/>
    </row>
    <row r="8" spans="1:7" ht="19.5" thickBot="1" x14ac:dyDescent="0.35">
      <c r="A8" s="37"/>
      <c r="B8" s="84" t="s">
        <v>34</v>
      </c>
      <c r="C8" s="83"/>
      <c r="D8" s="83"/>
      <c r="E8" s="83"/>
      <c r="F8" s="83"/>
      <c r="G8" s="85"/>
    </row>
    <row r="9" spans="1:7" x14ac:dyDescent="0.3">
      <c r="A9" s="37"/>
      <c r="B9" s="106" t="s">
        <v>6</v>
      </c>
      <c r="C9" s="107"/>
      <c r="D9" s="108"/>
      <c r="E9" s="109" t="s">
        <v>7</v>
      </c>
      <c r="F9" s="110"/>
      <c r="G9" s="111"/>
    </row>
    <row r="10" spans="1:7" x14ac:dyDescent="0.3">
      <c r="A10" s="37"/>
      <c r="B10" s="92" t="s">
        <v>68</v>
      </c>
      <c r="C10" s="93"/>
      <c r="D10" s="94"/>
      <c r="E10" s="95">
        <v>5850</v>
      </c>
      <c r="F10" s="96"/>
      <c r="G10" s="97"/>
    </row>
    <row r="11" spans="1:7" x14ac:dyDescent="0.3">
      <c r="A11" s="37"/>
      <c r="B11" s="102"/>
      <c r="C11" s="93"/>
      <c r="D11" s="93"/>
      <c r="E11" s="96"/>
      <c r="F11" s="96"/>
      <c r="G11" s="96"/>
    </row>
    <row r="12" spans="1:7" x14ac:dyDescent="0.3">
      <c r="A12" s="37"/>
      <c r="B12" s="102"/>
      <c r="C12" s="93"/>
      <c r="D12" s="93"/>
      <c r="E12" s="103"/>
      <c r="F12" s="104"/>
      <c r="G12" s="105"/>
    </row>
    <row r="13" spans="1:7" x14ac:dyDescent="0.3">
      <c r="A13" s="37"/>
      <c r="B13" s="98" t="s">
        <v>8</v>
      </c>
      <c r="C13" s="99"/>
      <c r="D13" s="100"/>
      <c r="E13" s="117">
        <f>E10+E11+E12</f>
        <v>5850</v>
      </c>
      <c r="F13" s="117"/>
      <c r="G13" s="117"/>
    </row>
    <row r="14" spans="1:7" ht="39.75" customHeight="1" thickBot="1" x14ac:dyDescent="0.35">
      <c r="A14" s="37"/>
      <c r="B14" s="69" t="s">
        <v>35</v>
      </c>
      <c r="C14" s="70"/>
      <c r="D14" s="71"/>
      <c r="E14" s="72">
        <f>B5+E5+F5-E13</f>
        <v>30107.32</v>
      </c>
      <c r="F14" s="73"/>
      <c r="G14" s="74"/>
    </row>
    <row r="15" spans="1:7" x14ac:dyDescent="0.3">
      <c r="A15" s="37"/>
      <c r="B15" s="37"/>
      <c r="C15" s="37"/>
      <c r="D15" s="37"/>
      <c r="E15" s="37"/>
      <c r="F15" s="37"/>
      <c r="G15" s="37"/>
    </row>
    <row r="16" spans="1:7" x14ac:dyDescent="0.3">
      <c r="A16" s="37"/>
      <c r="B16" s="37"/>
      <c r="C16" s="37"/>
      <c r="D16" s="37"/>
      <c r="E16" s="37"/>
      <c r="F16" s="37"/>
      <c r="G16" s="37"/>
    </row>
    <row r="17" spans="1:7" ht="19.5" hidden="1" thickBot="1" x14ac:dyDescent="0.35">
      <c r="A17" s="37"/>
      <c r="B17" s="75" t="s">
        <v>9</v>
      </c>
      <c r="C17" s="76"/>
      <c r="D17" s="76"/>
      <c r="E17" s="76"/>
      <c r="F17" s="76"/>
      <c r="G17" s="77"/>
    </row>
    <row r="18" spans="1:7" ht="57" hidden="1" thickBot="1" x14ac:dyDescent="0.35">
      <c r="A18" s="37"/>
      <c r="B18" s="56" t="s">
        <v>10</v>
      </c>
      <c r="C18" s="56"/>
      <c r="D18" s="112" t="s">
        <v>11</v>
      </c>
      <c r="E18" s="113"/>
      <c r="F18" s="67"/>
      <c r="G18" s="58" t="s">
        <v>12</v>
      </c>
    </row>
    <row r="19" spans="1:7" ht="19.5" hidden="1" thickBot="1" x14ac:dyDescent="0.35">
      <c r="A19" s="37"/>
      <c r="B19" s="59">
        <v>3171.4</v>
      </c>
      <c r="C19" s="59"/>
      <c r="D19" s="115">
        <f>B19*6.81*12</f>
        <v>259166.80800000002</v>
      </c>
      <c r="E19" s="116"/>
      <c r="F19" s="60"/>
      <c r="G19" s="61"/>
    </row>
    <row r="20" spans="1:7" hidden="1" x14ac:dyDescent="0.3">
      <c r="A20" s="37"/>
      <c r="B20" s="37" t="s">
        <v>0</v>
      </c>
      <c r="C20" s="37"/>
      <c r="D20" s="37"/>
      <c r="E20" s="37"/>
      <c r="F20" s="34"/>
      <c r="G20" s="37"/>
    </row>
    <row r="21" spans="1:7" x14ac:dyDescent="0.3">
      <c r="A21" s="37"/>
      <c r="B21" s="68" t="s">
        <v>25</v>
      </c>
      <c r="C21" s="68"/>
      <c r="D21" s="68"/>
      <c r="E21" s="62"/>
      <c r="F21" s="37"/>
      <c r="G21" s="63"/>
    </row>
    <row r="22" spans="1:7" x14ac:dyDescent="0.3">
      <c r="A22" s="37"/>
      <c r="B22" s="68" t="s">
        <v>26</v>
      </c>
      <c r="C22" s="68"/>
      <c r="D22" s="68"/>
      <c r="E22" s="37"/>
      <c r="F22" s="37"/>
      <c r="G22" s="37" t="s">
        <v>27</v>
      </c>
    </row>
    <row r="24" spans="1:7" x14ac:dyDescent="0.3">
      <c r="E24" s="38" t="s">
        <v>0</v>
      </c>
    </row>
    <row r="27" spans="1:7" x14ac:dyDescent="0.3">
      <c r="E27" s="38" t="s">
        <v>0</v>
      </c>
    </row>
    <row r="28" spans="1:7" x14ac:dyDescent="0.3">
      <c r="G28" s="38" t="s">
        <v>0</v>
      </c>
    </row>
    <row r="29" spans="1:7" x14ac:dyDescent="0.3">
      <c r="G29" s="38" t="s">
        <v>0</v>
      </c>
    </row>
  </sheetData>
  <mergeCells count="20">
    <mergeCell ref="B10:D10"/>
    <mergeCell ref="E10:G10"/>
    <mergeCell ref="B1:G1"/>
    <mergeCell ref="B3:G3"/>
    <mergeCell ref="B8:G8"/>
    <mergeCell ref="B9:D9"/>
    <mergeCell ref="E9:G9"/>
    <mergeCell ref="B11:D11"/>
    <mergeCell ref="E11:G11"/>
    <mergeCell ref="B12:D12"/>
    <mergeCell ref="E12:G12"/>
    <mergeCell ref="B13:D13"/>
    <mergeCell ref="E13:G13"/>
    <mergeCell ref="B22:D22"/>
    <mergeCell ref="B14:D14"/>
    <mergeCell ref="E14:G14"/>
    <mergeCell ref="B17:G17"/>
    <mergeCell ref="D18:E18"/>
    <mergeCell ref="D19:E19"/>
    <mergeCell ref="B21:D21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0"/>
  <sheetViews>
    <sheetView view="pageBreakPreview" zoomScale="60" zoomScaleNormal="100" workbookViewId="0">
      <selection activeCell="E34" sqref="E34"/>
    </sheetView>
  </sheetViews>
  <sheetFormatPr defaultColWidth="29.28515625" defaultRowHeight="18.75" x14ac:dyDescent="0.3"/>
  <cols>
    <col min="1" max="1" width="4" style="2" customWidth="1"/>
    <col min="2" max="2" width="27.5703125" style="2" customWidth="1"/>
    <col min="3" max="3" width="26.42578125" style="2" customWidth="1"/>
    <col min="4" max="4" width="16.85546875" style="2" customWidth="1"/>
    <col min="5" max="5" width="23.28515625" style="2" customWidth="1"/>
    <col min="6" max="6" width="21.140625" style="2" customWidth="1"/>
    <col min="7" max="7" width="23.7109375" style="2" customWidth="1"/>
    <col min="8" max="16384" width="29.28515625" style="2"/>
  </cols>
  <sheetData>
    <row r="1" spans="1:7" x14ac:dyDescent="0.3">
      <c r="A1" s="1" t="s">
        <v>0</v>
      </c>
      <c r="B1" s="82" t="s">
        <v>14</v>
      </c>
      <c r="C1" s="82"/>
      <c r="D1" s="82"/>
      <c r="E1" s="82"/>
      <c r="F1" s="82"/>
      <c r="G1" s="82"/>
    </row>
    <row r="2" spans="1:7" ht="19.5" thickBot="1" x14ac:dyDescent="0.35">
      <c r="A2" s="1"/>
      <c r="B2" s="3"/>
      <c r="C2" s="3"/>
      <c r="D2" s="3"/>
      <c r="E2" s="3"/>
      <c r="F2" s="3"/>
      <c r="G2" s="3"/>
    </row>
    <row r="3" spans="1:7" ht="19.5" thickBot="1" x14ac:dyDescent="0.35">
      <c r="A3" s="4"/>
      <c r="B3" s="75" t="s">
        <v>33</v>
      </c>
      <c r="C3" s="76"/>
      <c r="D3" s="76"/>
      <c r="E3" s="76"/>
      <c r="F3" s="76"/>
      <c r="G3" s="77"/>
    </row>
    <row r="4" spans="1:7" s="11" customFormat="1" ht="75.75" thickBot="1" x14ac:dyDescent="0.3">
      <c r="A4" s="5"/>
      <c r="B4" s="6" t="s">
        <v>1</v>
      </c>
      <c r="C4" s="6" t="s">
        <v>28</v>
      </c>
      <c r="D4" s="26" t="s">
        <v>2</v>
      </c>
      <c r="E4" s="26" t="s">
        <v>3</v>
      </c>
      <c r="F4" s="9" t="s">
        <v>4</v>
      </c>
      <c r="G4" s="27" t="s">
        <v>5</v>
      </c>
    </row>
    <row r="5" spans="1:7" s="11" customFormat="1" ht="19.5" thickBot="1" x14ac:dyDescent="0.35">
      <c r="A5" s="5"/>
      <c r="B5" s="12">
        <v>305604.92</v>
      </c>
      <c r="C5" s="13">
        <v>62135.7</v>
      </c>
      <c r="D5" s="14">
        <v>354045.6</v>
      </c>
      <c r="E5" s="15">
        <v>367850.19</v>
      </c>
      <c r="F5" s="16">
        <v>23340</v>
      </c>
      <c r="G5" s="28">
        <f>D5-E5+C5</f>
        <v>48331.109999999971</v>
      </c>
    </row>
    <row r="6" spans="1:7" x14ac:dyDescent="0.3">
      <c r="A6" s="1"/>
      <c r="B6" s="1"/>
      <c r="C6" s="1"/>
      <c r="D6" s="18"/>
      <c r="E6" s="29"/>
      <c r="F6" s="20"/>
      <c r="G6" s="18"/>
    </row>
    <row r="7" spans="1:7" ht="19.5" thickBot="1" x14ac:dyDescent="0.35">
      <c r="A7" s="1"/>
      <c r="B7" s="1"/>
      <c r="C7" s="1"/>
      <c r="D7" s="1"/>
      <c r="E7" s="1"/>
      <c r="F7" s="1"/>
      <c r="G7" s="1"/>
    </row>
    <row r="8" spans="1:7" ht="19.5" thickBot="1" x14ac:dyDescent="0.35">
      <c r="A8" s="1"/>
      <c r="B8" s="84" t="s">
        <v>34</v>
      </c>
      <c r="C8" s="83"/>
      <c r="D8" s="83"/>
      <c r="E8" s="83"/>
      <c r="F8" s="83"/>
      <c r="G8" s="85"/>
    </row>
    <row r="9" spans="1:7" x14ac:dyDescent="0.3">
      <c r="A9" s="1"/>
      <c r="B9" s="106" t="s">
        <v>6</v>
      </c>
      <c r="C9" s="107"/>
      <c r="D9" s="108"/>
      <c r="E9" s="109" t="s">
        <v>7</v>
      </c>
      <c r="F9" s="110"/>
      <c r="G9" s="111"/>
    </row>
    <row r="10" spans="1:7" x14ac:dyDescent="0.3">
      <c r="A10" s="1"/>
      <c r="B10" s="92" t="s">
        <v>38</v>
      </c>
      <c r="C10" s="93"/>
      <c r="D10" s="94"/>
      <c r="E10" s="95">
        <v>216776.62</v>
      </c>
      <c r="F10" s="96"/>
      <c r="G10" s="97"/>
    </row>
    <row r="11" spans="1:7" x14ac:dyDescent="0.3">
      <c r="A11" s="1"/>
      <c r="B11" s="102" t="s">
        <v>39</v>
      </c>
      <c r="C11" s="93"/>
      <c r="D11" s="93"/>
      <c r="E11" s="96">
        <v>16831.61</v>
      </c>
      <c r="F11" s="96"/>
      <c r="G11" s="96"/>
    </row>
    <row r="12" spans="1:7" ht="36" customHeight="1" x14ac:dyDescent="0.3">
      <c r="A12" s="1"/>
      <c r="B12" s="102" t="s">
        <v>40</v>
      </c>
      <c r="C12" s="93"/>
      <c r="D12" s="93"/>
      <c r="E12" s="96">
        <v>141577.09</v>
      </c>
      <c r="F12" s="96"/>
      <c r="G12" s="96"/>
    </row>
    <row r="13" spans="1:7" ht="36" customHeight="1" x14ac:dyDescent="0.3">
      <c r="A13" s="1"/>
      <c r="B13" s="102" t="s">
        <v>42</v>
      </c>
      <c r="C13" s="93"/>
      <c r="D13" s="114"/>
      <c r="E13" s="103">
        <v>91216.09</v>
      </c>
      <c r="F13" s="104"/>
      <c r="G13" s="105"/>
    </row>
    <row r="14" spans="1:7" x14ac:dyDescent="0.3">
      <c r="A14" s="1"/>
      <c r="B14" s="102" t="s">
        <v>41</v>
      </c>
      <c r="C14" s="93"/>
      <c r="D14" s="93"/>
      <c r="E14" s="103">
        <v>20575.25</v>
      </c>
      <c r="F14" s="104"/>
      <c r="G14" s="105"/>
    </row>
    <row r="15" spans="1:7" x14ac:dyDescent="0.3">
      <c r="A15" s="1"/>
      <c r="B15" s="98" t="s">
        <v>8</v>
      </c>
      <c r="C15" s="99"/>
      <c r="D15" s="100"/>
      <c r="E15" s="117">
        <f>E10+E11+E12+E13+E14</f>
        <v>486976.65999999992</v>
      </c>
      <c r="F15" s="117"/>
      <c r="G15" s="117"/>
    </row>
    <row r="16" spans="1:7" ht="36.75" customHeight="1" thickBot="1" x14ac:dyDescent="0.35">
      <c r="A16" s="1"/>
      <c r="B16" s="69" t="s">
        <v>35</v>
      </c>
      <c r="C16" s="70"/>
      <c r="D16" s="71"/>
      <c r="E16" s="72">
        <f>B5+E5+F5-E15</f>
        <v>209818.45000000007</v>
      </c>
      <c r="F16" s="73"/>
      <c r="G16" s="74"/>
    </row>
    <row r="17" spans="1:7" x14ac:dyDescent="0.3">
      <c r="A17" s="1"/>
      <c r="B17" s="1"/>
      <c r="C17" s="1"/>
      <c r="D17" s="1"/>
      <c r="E17" s="1"/>
      <c r="F17" s="18"/>
      <c r="G17" s="1"/>
    </row>
    <row r="18" spans="1:7" x14ac:dyDescent="0.3">
      <c r="A18" s="1"/>
      <c r="B18" s="1"/>
      <c r="C18" s="1"/>
      <c r="D18" s="1"/>
      <c r="E18" s="1"/>
      <c r="F18" s="1"/>
      <c r="G18" s="1"/>
    </row>
    <row r="19" spans="1:7" ht="19.5" hidden="1" thickBot="1" x14ac:dyDescent="0.35">
      <c r="A19" s="1"/>
      <c r="B19" s="75" t="s">
        <v>9</v>
      </c>
      <c r="C19" s="76"/>
      <c r="D19" s="76"/>
      <c r="E19" s="76"/>
      <c r="F19" s="76"/>
      <c r="G19" s="77"/>
    </row>
    <row r="20" spans="1:7" ht="57" hidden="1" thickBot="1" x14ac:dyDescent="0.35">
      <c r="A20" s="1"/>
      <c r="B20" s="30" t="s">
        <v>10</v>
      </c>
      <c r="C20" s="30"/>
      <c r="D20" s="112" t="s">
        <v>11</v>
      </c>
      <c r="E20" s="113"/>
      <c r="F20" s="31"/>
      <c r="G20" s="10" t="s">
        <v>12</v>
      </c>
    </row>
    <row r="21" spans="1:7" ht="19.5" hidden="1" thickBot="1" x14ac:dyDescent="0.35">
      <c r="A21" s="1"/>
      <c r="B21" s="32">
        <v>3283.2</v>
      </c>
      <c r="C21" s="32"/>
      <c r="D21" s="115">
        <f>B21*6.81*12</f>
        <v>268303.10399999993</v>
      </c>
      <c r="E21" s="116"/>
      <c r="F21" s="33"/>
      <c r="G21" s="22"/>
    </row>
    <row r="22" spans="1:7" hidden="1" x14ac:dyDescent="0.3">
      <c r="A22" s="1"/>
      <c r="B22" s="1" t="s">
        <v>0</v>
      </c>
      <c r="C22" s="1"/>
      <c r="D22" s="1"/>
      <c r="E22" s="1"/>
      <c r="F22" s="34"/>
      <c r="G22" s="1"/>
    </row>
    <row r="23" spans="1:7" x14ac:dyDescent="0.3">
      <c r="A23" s="1"/>
      <c r="B23" s="68" t="s">
        <v>25</v>
      </c>
      <c r="C23" s="68"/>
      <c r="D23" s="68"/>
      <c r="E23" s="24"/>
      <c r="F23" s="1"/>
      <c r="G23" s="25"/>
    </row>
    <row r="24" spans="1:7" x14ac:dyDescent="0.3">
      <c r="A24" s="1"/>
      <c r="B24" s="68" t="s">
        <v>26</v>
      </c>
      <c r="C24" s="68"/>
      <c r="D24" s="68"/>
      <c r="E24" s="1"/>
      <c r="F24" s="1"/>
      <c r="G24" s="1" t="s">
        <v>27</v>
      </c>
    </row>
    <row r="26" spans="1:7" x14ac:dyDescent="0.3">
      <c r="E26" s="2" t="s">
        <v>0</v>
      </c>
    </row>
    <row r="29" spans="1:7" x14ac:dyDescent="0.3">
      <c r="E29" s="2" t="s">
        <v>0</v>
      </c>
    </row>
    <row r="30" spans="1:7" x14ac:dyDescent="0.3">
      <c r="G30" s="2" t="s">
        <v>0</v>
      </c>
    </row>
  </sheetData>
  <mergeCells count="24">
    <mergeCell ref="E12:G12"/>
    <mergeCell ref="B11:D11"/>
    <mergeCell ref="E11:G11"/>
    <mergeCell ref="E13:G13"/>
    <mergeCell ref="B24:D24"/>
    <mergeCell ref="B16:D16"/>
    <mergeCell ref="E16:G16"/>
    <mergeCell ref="B19:G19"/>
    <mergeCell ref="D20:E20"/>
    <mergeCell ref="B14:D14"/>
    <mergeCell ref="E14:G14"/>
    <mergeCell ref="B13:D13"/>
    <mergeCell ref="D21:E21"/>
    <mergeCell ref="B23:D23"/>
    <mergeCell ref="B15:D15"/>
    <mergeCell ref="E15:G15"/>
    <mergeCell ref="B12:D12"/>
    <mergeCell ref="B10:D10"/>
    <mergeCell ref="E10:G10"/>
    <mergeCell ref="B1:G1"/>
    <mergeCell ref="B3:G3"/>
    <mergeCell ref="B8:G8"/>
    <mergeCell ref="B9:D9"/>
    <mergeCell ref="E9:G9"/>
  </mergeCells>
  <phoneticPr fontId="7" type="noConversion"/>
  <pageMargins left="0" right="0" top="0" bottom="0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0"/>
  <sheetViews>
    <sheetView view="pageBreakPreview" zoomScale="60" zoomScaleNormal="100" workbookViewId="0">
      <selection activeCell="E15" sqref="E15:G15"/>
    </sheetView>
  </sheetViews>
  <sheetFormatPr defaultColWidth="29.28515625" defaultRowHeight="18.75" x14ac:dyDescent="0.3"/>
  <cols>
    <col min="1" max="1" width="4.85546875" style="2" customWidth="1"/>
    <col min="2" max="2" width="28" style="2" customWidth="1"/>
    <col min="3" max="3" width="26" style="2" customWidth="1"/>
    <col min="4" max="4" width="14.85546875" style="2" customWidth="1"/>
    <col min="5" max="5" width="22.5703125" style="2" customWidth="1"/>
    <col min="6" max="6" width="21.42578125" style="2" customWidth="1"/>
    <col min="7" max="7" width="25.5703125" style="2" customWidth="1"/>
    <col min="8" max="16384" width="29.28515625" style="2"/>
  </cols>
  <sheetData>
    <row r="1" spans="1:7" x14ac:dyDescent="0.3">
      <c r="A1" s="1" t="s">
        <v>0</v>
      </c>
      <c r="B1" s="82" t="s">
        <v>15</v>
      </c>
      <c r="C1" s="82"/>
      <c r="D1" s="82"/>
      <c r="E1" s="82"/>
      <c r="F1" s="82"/>
      <c r="G1" s="82"/>
    </row>
    <row r="2" spans="1:7" ht="19.5" thickBot="1" x14ac:dyDescent="0.35">
      <c r="A2" s="1"/>
      <c r="B2" s="3"/>
      <c r="C2" s="3"/>
      <c r="D2" s="3"/>
      <c r="E2" s="3"/>
      <c r="F2" s="3"/>
      <c r="G2" s="3"/>
    </row>
    <row r="3" spans="1:7" ht="19.5" thickBot="1" x14ac:dyDescent="0.35">
      <c r="A3" s="4"/>
      <c r="B3" s="75" t="s">
        <v>33</v>
      </c>
      <c r="C3" s="76"/>
      <c r="D3" s="76"/>
      <c r="E3" s="76"/>
      <c r="F3" s="76"/>
      <c r="G3" s="77"/>
    </row>
    <row r="4" spans="1:7" s="11" customFormat="1" ht="57" thickBot="1" x14ac:dyDescent="0.3">
      <c r="A4" s="5"/>
      <c r="B4" s="6" t="s">
        <v>1</v>
      </c>
      <c r="C4" s="6" t="s">
        <v>28</v>
      </c>
      <c r="D4" s="26" t="s">
        <v>2</v>
      </c>
      <c r="E4" s="26" t="s">
        <v>3</v>
      </c>
      <c r="F4" s="9" t="s">
        <v>4</v>
      </c>
      <c r="G4" s="27" t="s">
        <v>5</v>
      </c>
    </row>
    <row r="5" spans="1:7" s="11" customFormat="1" ht="19.5" thickBot="1" x14ac:dyDescent="0.35">
      <c r="A5" s="5"/>
      <c r="B5" s="12">
        <v>229167.95</v>
      </c>
      <c r="C5" s="13">
        <v>471950.84</v>
      </c>
      <c r="D5" s="14">
        <v>909291.78</v>
      </c>
      <c r="E5" s="15">
        <v>810699.86</v>
      </c>
      <c r="F5" s="16">
        <v>32180</v>
      </c>
      <c r="G5" s="28">
        <f>D5-E5+C5</f>
        <v>570542.76</v>
      </c>
    </row>
    <row r="6" spans="1:7" x14ac:dyDescent="0.3">
      <c r="A6" s="1"/>
      <c r="B6" s="1"/>
      <c r="C6" s="1"/>
      <c r="D6" s="18"/>
      <c r="E6" s="29"/>
      <c r="F6" s="20"/>
      <c r="G6" s="18"/>
    </row>
    <row r="7" spans="1:7" ht="19.5" thickBot="1" x14ac:dyDescent="0.35">
      <c r="A7" s="1"/>
      <c r="B7" s="1"/>
      <c r="C7" s="1"/>
      <c r="D7" s="1"/>
      <c r="E7" s="1"/>
      <c r="F7" s="1"/>
      <c r="G7" s="1"/>
    </row>
    <row r="8" spans="1:7" ht="19.5" thickBot="1" x14ac:dyDescent="0.35">
      <c r="A8" s="1"/>
      <c r="B8" s="84" t="s">
        <v>34</v>
      </c>
      <c r="C8" s="83"/>
      <c r="D8" s="83"/>
      <c r="E8" s="83"/>
      <c r="F8" s="83"/>
      <c r="G8" s="85"/>
    </row>
    <row r="9" spans="1:7" x14ac:dyDescent="0.3">
      <c r="A9" s="1"/>
      <c r="B9" s="106" t="s">
        <v>6</v>
      </c>
      <c r="C9" s="107"/>
      <c r="D9" s="108"/>
      <c r="E9" s="109" t="s">
        <v>7</v>
      </c>
      <c r="F9" s="110"/>
      <c r="G9" s="111"/>
    </row>
    <row r="10" spans="1:7" x14ac:dyDescent="0.3">
      <c r="A10" s="1"/>
      <c r="B10" s="92" t="s">
        <v>43</v>
      </c>
      <c r="C10" s="93"/>
      <c r="D10" s="94"/>
      <c r="E10" s="95">
        <v>32174.44</v>
      </c>
      <c r="F10" s="96"/>
      <c r="G10" s="97"/>
    </row>
    <row r="11" spans="1:7" x14ac:dyDescent="0.3">
      <c r="A11" s="1"/>
      <c r="B11" s="102" t="s">
        <v>44</v>
      </c>
      <c r="C11" s="93"/>
      <c r="D11" s="93"/>
      <c r="E11" s="96">
        <v>862328.89</v>
      </c>
      <c r="F11" s="96"/>
      <c r="G11" s="96"/>
    </row>
    <row r="12" spans="1:7" ht="22.5" customHeight="1" x14ac:dyDescent="0.3">
      <c r="A12" s="1"/>
      <c r="B12" s="102" t="s">
        <v>45</v>
      </c>
      <c r="C12" s="93"/>
      <c r="D12" s="114"/>
      <c r="E12" s="103">
        <v>163346.04999999999</v>
      </c>
      <c r="F12" s="104"/>
      <c r="G12" s="105"/>
    </row>
    <row r="13" spans="1:7" ht="22.5" customHeight="1" x14ac:dyDescent="0.3">
      <c r="A13" s="1"/>
      <c r="B13" s="102" t="s">
        <v>47</v>
      </c>
      <c r="C13" s="93"/>
      <c r="D13" s="114"/>
      <c r="E13" s="103">
        <v>44247.99</v>
      </c>
      <c r="F13" s="104"/>
      <c r="G13" s="105"/>
    </row>
    <row r="14" spans="1:7" x14ac:dyDescent="0.3">
      <c r="A14" s="1"/>
      <c r="B14" s="102" t="s">
        <v>46</v>
      </c>
      <c r="C14" s="93"/>
      <c r="D14" s="93"/>
      <c r="E14" s="103">
        <v>32282.48</v>
      </c>
      <c r="F14" s="104"/>
      <c r="G14" s="105"/>
    </row>
    <row r="15" spans="1:7" x14ac:dyDescent="0.3">
      <c r="A15" s="1"/>
      <c r="B15" s="98" t="s">
        <v>8</v>
      </c>
      <c r="C15" s="99"/>
      <c r="D15" s="100"/>
      <c r="E15" s="117">
        <f>SUM(E10:E14)</f>
        <v>1134379.8499999999</v>
      </c>
      <c r="F15" s="117"/>
      <c r="G15" s="117"/>
    </row>
    <row r="16" spans="1:7" ht="37.5" customHeight="1" thickBot="1" x14ac:dyDescent="0.35">
      <c r="A16" s="1"/>
      <c r="B16" s="69" t="s">
        <v>35</v>
      </c>
      <c r="C16" s="70"/>
      <c r="D16" s="71"/>
      <c r="E16" s="72">
        <f>B5+E5+F5-E15</f>
        <v>-62332.039999999804</v>
      </c>
      <c r="F16" s="73"/>
      <c r="G16" s="74"/>
    </row>
    <row r="17" spans="1:8" x14ac:dyDescent="0.3">
      <c r="A17" s="1"/>
      <c r="B17" s="1"/>
      <c r="C17" s="1"/>
      <c r="D17" s="1"/>
      <c r="E17" s="1"/>
      <c r="F17" s="18"/>
      <c r="G17" s="1"/>
    </row>
    <row r="18" spans="1:8" x14ac:dyDescent="0.3">
      <c r="A18" s="1"/>
      <c r="B18" s="1"/>
      <c r="C18" s="1"/>
      <c r="D18" s="1"/>
      <c r="E18" s="1"/>
      <c r="F18" s="1"/>
      <c r="G18" s="1"/>
      <c r="H18" s="35"/>
    </row>
    <row r="19" spans="1:8" ht="19.5" hidden="1" thickBot="1" x14ac:dyDescent="0.35">
      <c r="A19" s="1"/>
      <c r="B19" s="75" t="s">
        <v>9</v>
      </c>
      <c r="C19" s="76"/>
      <c r="D19" s="76"/>
      <c r="E19" s="76"/>
      <c r="F19" s="76"/>
      <c r="G19" s="77"/>
    </row>
    <row r="20" spans="1:8" ht="57" hidden="1" thickBot="1" x14ac:dyDescent="0.35">
      <c r="A20" s="1"/>
      <c r="B20" s="30" t="s">
        <v>10</v>
      </c>
      <c r="C20" s="30"/>
      <c r="D20" s="112" t="s">
        <v>11</v>
      </c>
      <c r="E20" s="113"/>
      <c r="F20" s="31"/>
      <c r="G20" s="10" t="s">
        <v>12</v>
      </c>
    </row>
    <row r="21" spans="1:8" ht="19.5" hidden="1" thickBot="1" x14ac:dyDescent="0.35">
      <c r="A21" s="1"/>
      <c r="B21" s="32">
        <v>7698.9</v>
      </c>
      <c r="C21" s="32"/>
      <c r="D21" s="115">
        <f>B21*6.81*12</f>
        <v>629154.10799999989</v>
      </c>
      <c r="E21" s="116"/>
      <c r="F21" s="33"/>
      <c r="G21" s="22"/>
    </row>
    <row r="22" spans="1:8" hidden="1" x14ac:dyDescent="0.3">
      <c r="A22" s="1"/>
      <c r="B22" s="1" t="s">
        <v>0</v>
      </c>
      <c r="C22" s="1"/>
      <c r="D22" s="1"/>
      <c r="E22" s="1"/>
      <c r="F22" s="34"/>
      <c r="G22" s="1"/>
    </row>
    <row r="23" spans="1:8" x14ac:dyDescent="0.3">
      <c r="A23" s="1"/>
      <c r="B23" s="68" t="s">
        <v>25</v>
      </c>
      <c r="C23" s="68"/>
      <c r="D23" s="68"/>
      <c r="E23" s="24"/>
      <c r="F23" s="1"/>
      <c r="G23" s="25"/>
    </row>
    <row r="24" spans="1:8" x14ac:dyDescent="0.3">
      <c r="A24" s="1"/>
      <c r="B24" s="68" t="s">
        <v>26</v>
      </c>
      <c r="C24" s="68"/>
      <c r="D24" s="68"/>
      <c r="E24" s="1"/>
      <c r="F24" s="1"/>
      <c r="G24" s="1" t="s">
        <v>27</v>
      </c>
    </row>
    <row r="26" spans="1:8" x14ac:dyDescent="0.3">
      <c r="E26" s="2" t="s">
        <v>0</v>
      </c>
    </row>
    <row r="29" spans="1:8" x14ac:dyDescent="0.3">
      <c r="E29" s="2" t="s">
        <v>0</v>
      </c>
    </row>
    <row r="30" spans="1:8" x14ac:dyDescent="0.3">
      <c r="G30" s="2" t="s">
        <v>0</v>
      </c>
    </row>
  </sheetData>
  <mergeCells count="24">
    <mergeCell ref="B24:D24"/>
    <mergeCell ref="B16:D16"/>
    <mergeCell ref="E16:G16"/>
    <mergeCell ref="B19:G19"/>
    <mergeCell ref="D20:E20"/>
    <mergeCell ref="D21:E21"/>
    <mergeCell ref="B23:D23"/>
    <mergeCell ref="B1:G1"/>
    <mergeCell ref="B3:G3"/>
    <mergeCell ref="B8:G8"/>
    <mergeCell ref="B9:D9"/>
    <mergeCell ref="E9:G9"/>
    <mergeCell ref="B12:D12"/>
    <mergeCell ref="E12:G12"/>
    <mergeCell ref="B10:D10"/>
    <mergeCell ref="E10:G10"/>
    <mergeCell ref="E15:G15"/>
    <mergeCell ref="B14:D14"/>
    <mergeCell ref="E14:G14"/>
    <mergeCell ref="B13:D13"/>
    <mergeCell ref="B11:D11"/>
    <mergeCell ref="E11:G11"/>
    <mergeCell ref="B15:D15"/>
    <mergeCell ref="E13:G13"/>
  </mergeCells>
  <phoneticPr fontId="7" type="noConversion"/>
  <pageMargins left="0" right="0" top="0" bottom="0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8"/>
  <sheetViews>
    <sheetView view="pageBreakPreview" zoomScale="60" zoomScaleNormal="100" workbookViewId="0">
      <selection activeCell="J14" sqref="J14"/>
    </sheetView>
  </sheetViews>
  <sheetFormatPr defaultColWidth="29.28515625" defaultRowHeight="18.75" x14ac:dyDescent="0.3"/>
  <cols>
    <col min="1" max="1" width="3" style="2" customWidth="1"/>
    <col min="2" max="2" width="28" style="2" customWidth="1"/>
    <col min="3" max="3" width="25.7109375" style="2" customWidth="1"/>
    <col min="4" max="4" width="16.5703125" style="2" customWidth="1"/>
    <col min="5" max="5" width="23.140625" style="2" customWidth="1"/>
    <col min="6" max="6" width="23" style="2" customWidth="1"/>
    <col min="7" max="7" width="24.140625" style="2" customWidth="1"/>
    <col min="8" max="16384" width="29.28515625" style="2"/>
  </cols>
  <sheetData>
    <row r="1" spans="1:7" x14ac:dyDescent="0.3">
      <c r="A1" s="1" t="s">
        <v>0</v>
      </c>
      <c r="B1" s="82" t="s">
        <v>16</v>
      </c>
      <c r="C1" s="82"/>
      <c r="D1" s="82"/>
      <c r="E1" s="82"/>
      <c r="F1" s="82"/>
      <c r="G1" s="82"/>
    </row>
    <row r="2" spans="1:7" ht="19.5" thickBot="1" x14ac:dyDescent="0.35">
      <c r="A2" s="1"/>
      <c r="B2" s="3"/>
      <c r="C2" s="3"/>
      <c r="D2" s="3"/>
      <c r="E2" s="3"/>
      <c r="F2" s="3"/>
      <c r="G2" s="3"/>
    </row>
    <row r="3" spans="1:7" ht="19.5" thickBot="1" x14ac:dyDescent="0.35">
      <c r="A3" s="4"/>
      <c r="B3" s="75" t="s">
        <v>33</v>
      </c>
      <c r="C3" s="76"/>
      <c r="D3" s="76"/>
      <c r="E3" s="76"/>
      <c r="F3" s="76"/>
      <c r="G3" s="77"/>
    </row>
    <row r="4" spans="1:7" s="11" customFormat="1" ht="57" thickBot="1" x14ac:dyDescent="0.3">
      <c r="A4" s="5"/>
      <c r="B4" s="6" t="s">
        <v>1</v>
      </c>
      <c r="C4" s="6" t="s">
        <v>28</v>
      </c>
      <c r="D4" s="26" t="s">
        <v>2</v>
      </c>
      <c r="E4" s="26" t="s">
        <v>3</v>
      </c>
      <c r="F4" s="9" t="s">
        <v>4</v>
      </c>
      <c r="G4" s="27" t="s">
        <v>5</v>
      </c>
    </row>
    <row r="5" spans="1:7" s="11" customFormat="1" ht="19.5" thickBot="1" x14ac:dyDescent="0.35">
      <c r="A5" s="5"/>
      <c r="B5" s="12">
        <v>344615.01</v>
      </c>
      <c r="C5" s="13">
        <v>77661.570000000007</v>
      </c>
      <c r="D5" s="14">
        <v>309931.8</v>
      </c>
      <c r="E5" s="15">
        <v>309851.62</v>
      </c>
      <c r="F5" s="16">
        <v>5970</v>
      </c>
      <c r="G5" s="28">
        <f>D5-E5+C5</f>
        <v>77741.75</v>
      </c>
    </row>
    <row r="6" spans="1:7" x14ac:dyDescent="0.3">
      <c r="A6" s="1"/>
      <c r="B6" s="1"/>
      <c r="C6" s="1"/>
      <c r="D6" s="18"/>
      <c r="E6" s="29"/>
      <c r="F6" s="20"/>
      <c r="G6" s="18"/>
    </row>
    <row r="7" spans="1:7" ht="19.5" thickBot="1" x14ac:dyDescent="0.35">
      <c r="A7" s="1"/>
      <c r="B7" s="1"/>
      <c r="C7" s="1"/>
      <c r="D7" s="1"/>
      <c r="E7" s="1"/>
      <c r="F7" s="1"/>
      <c r="G7" s="1"/>
    </row>
    <row r="8" spans="1:7" ht="19.5" thickBot="1" x14ac:dyDescent="0.35">
      <c r="A8" s="1"/>
      <c r="B8" s="84" t="s">
        <v>34</v>
      </c>
      <c r="C8" s="83"/>
      <c r="D8" s="83"/>
      <c r="E8" s="83"/>
      <c r="F8" s="83"/>
      <c r="G8" s="85"/>
    </row>
    <row r="9" spans="1:7" x14ac:dyDescent="0.3">
      <c r="A9" s="1"/>
      <c r="B9" s="106" t="s">
        <v>6</v>
      </c>
      <c r="C9" s="107"/>
      <c r="D9" s="108"/>
      <c r="E9" s="109" t="s">
        <v>7</v>
      </c>
      <c r="F9" s="110"/>
      <c r="G9" s="111"/>
    </row>
    <row r="10" spans="1:7" x14ac:dyDescent="0.3">
      <c r="A10" s="1"/>
      <c r="B10" s="92" t="s">
        <v>49</v>
      </c>
      <c r="C10" s="93"/>
      <c r="D10" s="94"/>
      <c r="E10" s="95">
        <v>174600.31</v>
      </c>
      <c r="F10" s="96"/>
      <c r="G10" s="97"/>
    </row>
    <row r="11" spans="1:7" x14ac:dyDescent="0.3">
      <c r="A11" s="1"/>
      <c r="B11" s="102" t="s">
        <v>48</v>
      </c>
      <c r="C11" s="93"/>
      <c r="D11" s="93"/>
      <c r="E11" s="96">
        <v>486501.5</v>
      </c>
      <c r="F11" s="96"/>
      <c r="G11" s="96"/>
    </row>
    <row r="12" spans="1:7" ht="24" customHeight="1" x14ac:dyDescent="0.3">
      <c r="A12" s="1"/>
      <c r="B12" s="102"/>
      <c r="C12" s="93"/>
      <c r="D12" s="93"/>
      <c r="E12" s="103"/>
      <c r="F12" s="104"/>
      <c r="G12" s="105"/>
    </row>
    <row r="13" spans="1:7" x14ac:dyDescent="0.3">
      <c r="A13" s="1"/>
      <c r="B13" s="98" t="s">
        <v>8</v>
      </c>
      <c r="C13" s="99"/>
      <c r="D13" s="100"/>
      <c r="E13" s="117">
        <f>E10+E11+E12</f>
        <v>661101.81000000006</v>
      </c>
      <c r="F13" s="117"/>
      <c r="G13" s="117"/>
    </row>
    <row r="14" spans="1:7" ht="37.5" customHeight="1" thickBot="1" x14ac:dyDescent="0.35">
      <c r="A14" s="1"/>
      <c r="B14" s="69" t="s">
        <v>35</v>
      </c>
      <c r="C14" s="70"/>
      <c r="D14" s="71"/>
      <c r="E14" s="72">
        <f>B5+E5+F5-E13</f>
        <v>-665.18000000005122</v>
      </c>
      <c r="F14" s="73"/>
      <c r="G14" s="74"/>
    </row>
    <row r="15" spans="1:7" x14ac:dyDescent="0.3">
      <c r="A15" s="1"/>
      <c r="B15" s="1"/>
      <c r="C15" s="1"/>
      <c r="D15" s="1"/>
      <c r="E15" s="1"/>
      <c r="F15" s="18"/>
      <c r="G15" s="1"/>
    </row>
    <row r="16" spans="1:7" x14ac:dyDescent="0.3">
      <c r="A16" s="1"/>
      <c r="B16" s="1"/>
      <c r="C16" s="1"/>
      <c r="D16" s="1"/>
      <c r="E16" s="1"/>
      <c r="F16" s="1"/>
      <c r="G16" s="1"/>
    </row>
    <row r="17" spans="1:7" ht="19.5" hidden="1" thickBot="1" x14ac:dyDescent="0.35">
      <c r="A17" s="1"/>
      <c r="B17" s="75" t="s">
        <v>9</v>
      </c>
      <c r="C17" s="76"/>
      <c r="D17" s="76"/>
      <c r="E17" s="76"/>
      <c r="F17" s="76"/>
      <c r="G17" s="77"/>
    </row>
    <row r="18" spans="1:7" ht="57" hidden="1" thickBot="1" x14ac:dyDescent="0.35">
      <c r="A18" s="1"/>
      <c r="B18" s="30" t="s">
        <v>10</v>
      </c>
      <c r="C18" s="30"/>
      <c r="D18" s="112" t="s">
        <v>11</v>
      </c>
      <c r="E18" s="113"/>
      <c r="F18" s="31"/>
      <c r="G18" s="10" t="s">
        <v>12</v>
      </c>
    </row>
    <row r="19" spans="1:7" ht="19.5" hidden="1" thickBot="1" x14ac:dyDescent="0.35">
      <c r="A19" s="1"/>
      <c r="B19" s="32">
        <v>3205.4</v>
      </c>
      <c r="C19" s="32"/>
      <c r="D19" s="115">
        <f>B19*6.81*12</f>
        <v>261945.28799999997</v>
      </c>
      <c r="E19" s="116"/>
      <c r="F19" s="33"/>
      <c r="G19" s="22"/>
    </row>
    <row r="20" spans="1:7" hidden="1" x14ac:dyDescent="0.3">
      <c r="A20" s="1"/>
      <c r="B20" s="1" t="s">
        <v>0</v>
      </c>
      <c r="C20" s="1"/>
      <c r="D20" s="1"/>
      <c r="E20" s="1"/>
      <c r="F20" s="34"/>
      <c r="G20" s="1"/>
    </row>
    <row r="21" spans="1:7" x14ac:dyDescent="0.3">
      <c r="A21" s="1"/>
      <c r="B21" s="68" t="s">
        <v>25</v>
      </c>
      <c r="C21" s="68"/>
      <c r="D21" s="68"/>
      <c r="E21" s="24"/>
      <c r="F21" s="1"/>
      <c r="G21" s="25"/>
    </row>
    <row r="22" spans="1:7" x14ac:dyDescent="0.3">
      <c r="A22" s="1"/>
      <c r="B22" s="68" t="s">
        <v>26</v>
      </c>
      <c r="C22" s="68"/>
      <c r="D22" s="68"/>
      <c r="E22" s="1"/>
      <c r="F22" s="1"/>
      <c r="G22" s="1" t="s">
        <v>27</v>
      </c>
    </row>
    <row r="24" spans="1:7" x14ac:dyDescent="0.3">
      <c r="E24" s="2" t="s">
        <v>0</v>
      </c>
    </row>
    <row r="27" spans="1:7" x14ac:dyDescent="0.3">
      <c r="E27" s="2" t="s">
        <v>0</v>
      </c>
    </row>
    <row r="28" spans="1:7" x14ac:dyDescent="0.3">
      <c r="G28" s="2" t="s">
        <v>0</v>
      </c>
    </row>
  </sheetData>
  <mergeCells count="20">
    <mergeCell ref="E13:G13"/>
    <mergeCell ref="B12:D12"/>
    <mergeCell ref="E12:G12"/>
    <mergeCell ref="B22:D22"/>
    <mergeCell ref="B14:D14"/>
    <mergeCell ref="E14:G14"/>
    <mergeCell ref="B17:G17"/>
    <mergeCell ref="D18:E18"/>
    <mergeCell ref="D19:E19"/>
    <mergeCell ref="B21:D21"/>
    <mergeCell ref="B13:D13"/>
    <mergeCell ref="B10:D10"/>
    <mergeCell ref="E10:G10"/>
    <mergeCell ref="B11:D11"/>
    <mergeCell ref="E11:G11"/>
    <mergeCell ref="B1:G1"/>
    <mergeCell ref="B3:G3"/>
    <mergeCell ref="B8:G8"/>
    <mergeCell ref="B9:D9"/>
    <mergeCell ref="E9:G9"/>
  </mergeCells>
  <phoneticPr fontId="7" type="noConversion"/>
  <pageMargins left="0" right="0" top="0" bottom="0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8"/>
  <sheetViews>
    <sheetView view="pageBreakPreview" zoomScale="60" zoomScaleNormal="100" workbookViewId="0">
      <selection activeCell="E22" sqref="E22"/>
    </sheetView>
  </sheetViews>
  <sheetFormatPr defaultColWidth="29.28515625" defaultRowHeight="18.75" x14ac:dyDescent="0.3"/>
  <cols>
    <col min="1" max="1" width="1.85546875" style="2" customWidth="1"/>
    <col min="2" max="2" width="26.42578125" style="2" customWidth="1"/>
    <col min="3" max="3" width="26.5703125" style="2" customWidth="1"/>
    <col min="4" max="4" width="17.42578125" style="2" customWidth="1"/>
    <col min="5" max="5" width="23" style="2" customWidth="1"/>
    <col min="6" max="6" width="22.5703125" style="2" customWidth="1"/>
    <col min="7" max="7" width="25.28515625" style="2" customWidth="1"/>
    <col min="8" max="16384" width="29.28515625" style="2"/>
  </cols>
  <sheetData>
    <row r="1" spans="1:8" x14ac:dyDescent="0.3">
      <c r="A1" s="1" t="s">
        <v>0</v>
      </c>
      <c r="B1" s="82" t="s">
        <v>17</v>
      </c>
      <c r="C1" s="82"/>
      <c r="D1" s="82"/>
      <c r="E1" s="82"/>
      <c r="F1" s="82"/>
      <c r="G1" s="82"/>
    </row>
    <row r="2" spans="1:8" ht="19.5" thickBot="1" x14ac:dyDescent="0.35">
      <c r="A2" s="1"/>
      <c r="B2" s="3"/>
      <c r="C2" s="3"/>
      <c r="D2" s="3"/>
      <c r="E2" s="3"/>
      <c r="F2" s="3"/>
      <c r="G2" s="3"/>
    </row>
    <row r="3" spans="1:8" ht="19.5" thickBot="1" x14ac:dyDescent="0.35">
      <c r="A3" s="4"/>
      <c r="B3" s="75" t="s">
        <v>33</v>
      </c>
      <c r="C3" s="76"/>
      <c r="D3" s="76"/>
      <c r="E3" s="76"/>
      <c r="F3" s="76"/>
      <c r="G3" s="77"/>
    </row>
    <row r="4" spans="1:8" s="11" customFormat="1" ht="75.75" thickBot="1" x14ac:dyDescent="0.3">
      <c r="A4" s="5"/>
      <c r="B4" s="6" t="s">
        <v>1</v>
      </c>
      <c r="C4" s="6" t="s">
        <v>28</v>
      </c>
      <c r="D4" s="26" t="s">
        <v>2</v>
      </c>
      <c r="E4" s="26" t="s">
        <v>3</v>
      </c>
      <c r="F4" s="9" t="s">
        <v>4</v>
      </c>
      <c r="G4" s="27" t="s">
        <v>5</v>
      </c>
    </row>
    <row r="5" spans="1:8" s="11" customFormat="1" ht="19.5" thickBot="1" x14ac:dyDescent="0.35">
      <c r="A5" s="5"/>
      <c r="B5" s="12">
        <v>36669.879999999997</v>
      </c>
      <c r="C5" s="13">
        <v>68484</v>
      </c>
      <c r="D5" s="14">
        <v>249025.32</v>
      </c>
      <c r="E5" s="15">
        <v>224902.16</v>
      </c>
      <c r="F5" s="16">
        <v>4790</v>
      </c>
      <c r="G5" s="28">
        <f>C5+D5-E5</f>
        <v>92607.16</v>
      </c>
    </row>
    <row r="6" spans="1:8" x14ac:dyDescent="0.3">
      <c r="A6" s="1"/>
      <c r="B6" s="1"/>
      <c r="C6" s="1"/>
      <c r="D6" s="18"/>
      <c r="E6" s="29"/>
      <c r="F6" s="20"/>
      <c r="G6" s="18"/>
    </row>
    <row r="7" spans="1:8" ht="19.5" thickBot="1" x14ac:dyDescent="0.35">
      <c r="A7" s="1"/>
      <c r="B7" s="1"/>
      <c r="C7" s="1"/>
      <c r="D7" s="1"/>
      <c r="E7" s="1"/>
      <c r="F7" s="1"/>
      <c r="G7" s="1"/>
    </row>
    <row r="8" spans="1:8" ht="19.5" thickBot="1" x14ac:dyDescent="0.35">
      <c r="A8" s="1"/>
      <c r="B8" s="84" t="s">
        <v>34</v>
      </c>
      <c r="C8" s="83"/>
      <c r="D8" s="83"/>
      <c r="E8" s="83"/>
      <c r="F8" s="83"/>
      <c r="G8" s="85"/>
    </row>
    <row r="9" spans="1:8" x14ac:dyDescent="0.3">
      <c r="A9" s="1"/>
      <c r="B9" s="106" t="s">
        <v>6</v>
      </c>
      <c r="C9" s="107"/>
      <c r="D9" s="108"/>
      <c r="E9" s="109" t="s">
        <v>7</v>
      </c>
      <c r="F9" s="110"/>
      <c r="G9" s="111"/>
      <c r="H9" s="35"/>
    </row>
    <row r="10" spans="1:8" x14ac:dyDescent="0.3">
      <c r="A10" s="1"/>
      <c r="B10" s="92" t="s">
        <v>50</v>
      </c>
      <c r="C10" s="93"/>
      <c r="D10" s="94"/>
      <c r="E10" s="95">
        <v>220665.95</v>
      </c>
      <c r="F10" s="96"/>
      <c r="G10" s="97"/>
    </row>
    <row r="11" spans="1:8" x14ac:dyDescent="0.3">
      <c r="A11" s="1"/>
      <c r="B11" s="102"/>
      <c r="C11" s="93"/>
      <c r="D11" s="93"/>
      <c r="E11" s="96"/>
      <c r="F11" s="96"/>
      <c r="G11" s="96"/>
    </row>
    <row r="12" spans="1:8" x14ac:dyDescent="0.3">
      <c r="A12" s="1"/>
      <c r="B12" s="102"/>
      <c r="C12" s="93"/>
      <c r="D12" s="93"/>
      <c r="E12" s="103"/>
      <c r="F12" s="104"/>
      <c r="G12" s="105"/>
    </row>
    <row r="13" spans="1:8" x14ac:dyDescent="0.3">
      <c r="A13" s="1"/>
      <c r="B13" s="98" t="s">
        <v>8</v>
      </c>
      <c r="C13" s="99"/>
      <c r="D13" s="100"/>
      <c r="E13" s="117">
        <f>E10+E11+E12</f>
        <v>220665.95</v>
      </c>
      <c r="F13" s="117"/>
      <c r="G13" s="117"/>
    </row>
    <row r="14" spans="1:8" ht="37.5" customHeight="1" thickBot="1" x14ac:dyDescent="0.35">
      <c r="A14" s="1"/>
      <c r="B14" s="69" t="s">
        <v>35</v>
      </c>
      <c r="C14" s="70"/>
      <c r="D14" s="71"/>
      <c r="E14" s="72">
        <f>B5+E5+F5-E13</f>
        <v>45696.090000000026</v>
      </c>
      <c r="F14" s="73"/>
      <c r="G14" s="74"/>
    </row>
    <row r="15" spans="1:8" x14ac:dyDescent="0.3">
      <c r="A15" s="1"/>
      <c r="B15" s="1"/>
      <c r="C15" s="1"/>
      <c r="D15" s="1"/>
      <c r="E15" s="1"/>
      <c r="F15" s="1"/>
      <c r="G15" s="1"/>
    </row>
    <row r="16" spans="1:8" x14ac:dyDescent="0.3">
      <c r="A16" s="1"/>
      <c r="B16" s="1"/>
      <c r="C16" s="1"/>
      <c r="D16" s="1"/>
      <c r="E16" s="1"/>
      <c r="F16" s="1"/>
      <c r="G16" s="1"/>
    </row>
    <row r="17" spans="1:7" ht="19.5" hidden="1" thickBot="1" x14ac:dyDescent="0.35">
      <c r="A17" s="1"/>
      <c r="B17" s="75" t="s">
        <v>9</v>
      </c>
      <c r="C17" s="76"/>
      <c r="D17" s="76"/>
      <c r="E17" s="76"/>
      <c r="F17" s="76"/>
      <c r="G17" s="77"/>
    </row>
    <row r="18" spans="1:7" ht="57" hidden="1" thickBot="1" x14ac:dyDescent="0.35">
      <c r="A18" s="1"/>
      <c r="B18" s="30" t="s">
        <v>10</v>
      </c>
      <c r="C18" s="30"/>
      <c r="D18" s="112" t="s">
        <v>11</v>
      </c>
      <c r="E18" s="113"/>
      <c r="F18" s="31"/>
      <c r="G18" s="10" t="s">
        <v>12</v>
      </c>
    </row>
    <row r="19" spans="1:7" ht="19.5" hidden="1" thickBot="1" x14ac:dyDescent="0.35">
      <c r="A19" s="1"/>
      <c r="B19" s="32">
        <v>2575.1</v>
      </c>
      <c r="C19" s="32"/>
      <c r="D19" s="115">
        <f>B19*6.81*12</f>
        <v>210437.17199999996</v>
      </c>
      <c r="E19" s="116"/>
      <c r="F19" s="33"/>
      <c r="G19" s="22"/>
    </row>
    <row r="20" spans="1:7" hidden="1" x14ac:dyDescent="0.3">
      <c r="A20" s="1"/>
      <c r="B20" s="1" t="s">
        <v>0</v>
      </c>
      <c r="C20" s="1"/>
      <c r="D20" s="1"/>
      <c r="E20" s="1"/>
      <c r="F20" s="34"/>
      <c r="G20" s="1"/>
    </row>
    <row r="21" spans="1:7" x14ac:dyDescent="0.3">
      <c r="A21" s="1"/>
      <c r="B21" s="68" t="s">
        <v>25</v>
      </c>
      <c r="C21" s="68"/>
      <c r="D21" s="68"/>
      <c r="E21" s="24"/>
      <c r="F21" s="1"/>
      <c r="G21" s="25"/>
    </row>
    <row r="22" spans="1:7" x14ac:dyDescent="0.3">
      <c r="A22" s="1"/>
      <c r="B22" s="68" t="s">
        <v>26</v>
      </c>
      <c r="C22" s="68"/>
      <c r="D22" s="68"/>
      <c r="E22" s="1"/>
      <c r="F22" s="1"/>
      <c r="G22" s="1" t="s">
        <v>27</v>
      </c>
    </row>
    <row r="24" spans="1:7" x14ac:dyDescent="0.3">
      <c r="E24" s="2" t="s">
        <v>0</v>
      </c>
    </row>
    <row r="27" spans="1:7" x14ac:dyDescent="0.3">
      <c r="E27" s="2" t="s">
        <v>0</v>
      </c>
    </row>
    <row r="28" spans="1:7" x14ac:dyDescent="0.3">
      <c r="G28" s="2" t="s">
        <v>0</v>
      </c>
    </row>
  </sheetData>
  <mergeCells count="20">
    <mergeCell ref="E13:G13"/>
    <mergeCell ref="B12:D12"/>
    <mergeCell ref="E12:G12"/>
    <mergeCell ref="B22:D22"/>
    <mergeCell ref="B14:D14"/>
    <mergeCell ref="E14:G14"/>
    <mergeCell ref="B17:G17"/>
    <mergeCell ref="D18:E18"/>
    <mergeCell ref="D19:E19"/>
    <mergeCell ref="B21:D21"/>
    <mergeCell ref="B13:D13"/>
    <mergeCell ref="B10:D10"/>
    <mergeCell ref="E10:G10"/>
    <mergeCell ref="B11:D11"/>
    <mergeCell ref="E11:G11"/>
    <mergeCell ref="B1:G1"/>
    <mergeCell ref="B3:G3"/>
    <mergeCell ref="B8:G8"/>
    <mergeCell ref="B9:D9"/>
    <mergeCell ref="E9:G9"/>
  </mergeCells>
  <phoneticPr fontId="7" type="noConversion"/>
  <pageMargins left="0" right="0" top="0" bottom="0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8"/>
  <sheetViews>
    <sheetView view="pageBreakPreview" zoomScale="60" zoomScaleNormal="100" workbookViewId="0">
      <selection activeCell="I14" sqref="I14"/>
    </sheetView>
  </sheetViews>
  <sheetFormatPr defaultColWidth="29.28515625" defaultRowHeight="18.75" x14ac:dyDescent="0.3"/>
  <cols>
    <col min="1" max="1" width="2" style="2" customWidth="1"/>
    <col min="2" max="2" width="28.140625" style="2" customWidth="1"/>
    <col min="3" max="3" width="24.5703125" style="2" customWidth="1"/>
    <col min="4" max="4" width="19.7109375" style="2" customWidth="1"/>
    <col min="5" max="5" width="22.7109375" style="2" customWidth="1"/>
    <col min="6" max="6" width="21.42578125" style="2" customWidth="1"/>
    <col min="7" max="7" width="24.28515625" style="2" customWidth="1"/>
    <col min="8" max="16384" width="29.28515625" style="2"/>
  </cols>
  <sheetData>
    <row r="1" spans="1:7" x14ac:dyDescent="0.3">
      <c r="A1" s="1" t="s">
        <v>0</v>
      </c>
      <c r="B1" s="82" t="s">
        <v>18</v>
      </c>
      <c r="C1" s="82"/>
      <c r="D1" s="82"/>
      <c r="E1" s="82"/>
      <c r="F1" s="82"/>
      <c r="G1" s="82"/>
    </row>
    <row r="2" spans="1:7" ht="19.5" thickBot="1" x14ac:dyDescent="0.35">
      <c r="A2" s="1"/>
      <c r="B2" s="3"/>
      <c r="C2" s="3"/>
      <c r="D2" s="3"/>
      <c r="E2" s="3"/>
      <c r="F2" s="3"/>
      <c r="G2" s="3"/>
    </row>
    <row r="3" spans="1:7" ht="19.5" thickBot="1" x14ac:dyDescent="0.35">
      <c r="A3" s="4"/>
      <c r="B3" s="75" t="s">
        <v>33</v>
      </c>
      <c r="C3" s="76"/>
      <c r="D3" s="76"/>
      <c r="E3" s="76"/>
      <c r="F3" s="76"/>
      <c r="G3" s="77"/>
    </row>
    <row r="4" spans="1:7" s="11" customFormat="1" ht="57" thickBot="1" x14ac:dyDescent="0.3">
      <c r="A4" s="5"/>
      <c r="B4" s="6" t="s">
        <v>1</v>
      </c>
      <c r="C4" s="6" t="s">
        <v>28</v>
      </c>
      <c r="D4" s="26" t="s">
        <v>2</v>
      </c>
      <c r="E4" s="26" t="s">
        <v>3</v>
      </c>
      <c r="F4" s="9" t="s">
        <v>4</v>
      </c>
      <c r="G4" s="27" t="s">
        <v>5</v>
      </c>
    </row>
    <row r="5" spans="1:7" s="11" customFormat="1" ht="19.5" thickBot="1" x14ac:dyDescent="0.35">
      <c r="A5" s="5"/>
      <c r="B5" s="12">
        <v>127853.37</v>
      </c>
      <c r="C5" s="13">
        <v>72772.14</v>
      </c>
      <c r="D5" s="14">
        <v>170730.06</v>
      </c>
      <c r="E5" s="15">
        <v>175955.52</v>
      </c>
      <c r="F5" s="16">
        <v>4610</v>
      </c>
      <c r="G5" s="28">
        <f>D5-E5+C5</f>
        <v>67546.680000000008</v>
      </c>
    </row>
    <row r="6" spans="1:7" x14ac:dyDescent="0.3">
      <c r="A6" s="1"/>
      <c r="B6" s="1"/>
      <c r="C6" s="1"/>
      <c r="D6" s="18"/>
      <c r="E6" s="29"/>
      <c r="F6" s="20"/>
      <c r="G6" s="18"/>
    </row>
    <row r="7" spans="1:7" ht="19.5" thickBot="1" x14ac:dyDescent="0.35">
      <c r="A7" s="1"/>
      <c r="B7" s="1"/>
      <c r="C7" s="1"/>
      <c r="D7" s="1"/>
      <c r="E7" s="1"/>
      <c r="F7" s="1"/>
      <c r="G7" s="1"/>
    </row>
    <row r="8" spans="1:7" ht="19.5" thickBot="1" x14ac:dyDescent="0.35">
      <c r="A8" s="1"/>
      <c r="B8" s="84" t="s">
        <v>34</v>
      </c>
      <c r="C8" s="83"/>
      <c r="D8" s="83"/>
      <c r="E8" s="83"/>
      <c r="F8" s="83"/>
      <c r="G8" s="85"/>
    </row>
    <row r="9" spans="1:7" x14ac:dyDescent="0.3">
      <c r="A9" s="1"/>
      <c r="B9" s="106" t="s">
        <v>6</v>
      </c>
      <c r="C9" s="107"/>
      <c r="D9" s="108"/>
      <c r="E9" s="109" t="s">
        <v>7</v>
      </c>
      <c r="F9" s="110"/>
      <c r="G9" s="111"/>
    </row>
    <row r="10" spans="1:7" ht="37.5" customHeight="1" x14ac:dyDescent="0.3">
      <c r="A10" s="1"/>
      <c r="B10" s="92" t="s">
        <v>52</v>
      </c>
      <c r="C10" s="93"/>
      <c r="D10" s="94"/>
      <c r="E10" s="95">
        <v>105811.27</v>
      </c>
      <c r="F10" s="96"/>
      <c r="G10" s="97"/>
    </row>
    <row r="11" spans="1:7" x14ac:dyDescent="0.3">
      <c r="A11" s="1"/>
      <c r="B11" s="102" t="s">
        <v>51</v>
      </c>
      <c r="C11" s="93"/>
      <c r="D11" s="93"/>
      <c r="E11" s="96">
        <v>76455.259999999995</v>
      </c>
      <c r="F11" s="96"/>
      <c r="G11" s="96"/>
    </row>
    <row r="12" spans="1:7" x14ac:dyDescent="0.3">
      <c r="A12" s="1"/>
      <c r="B12" s="102" t="s">
        <v>49</v>
      </c>
      <c r="C12" s="93"/>
      <c r="D12" s="93"/>
      <c r="E12" s="103">
        <v>136619.54</v>
      </c>
      <c r="F12" s="104"/>
      <c r="G12" s="105"/>
    </row>
    <row r="13" spans="1:7" x14ac:dyDescent="0.3">
      <c r="A13" s="1"/>
      <c r="B13" s="98" t="s">
        <v>8</v>
      </c>
      <c r="C13" s="99"/>
      <c r="D13" s="100"/>
      <c r="E13" s="117">
        <f>E10+E11+E12</f>
        <v>318886.07</v>
      </c>
      <c r="F13" s="117"/>
      <c r="G13" s="117"/>
    </row>
    <row r="14" spans="1:7" ht="44.25" customHeight="1" thickBot="1" x14ac:dyDescent="0.35">
      <c r="A14" s="1"/>
      <c r="B14" s="69" t="s">
        <v>35</v>
      </c>
      <c r="C14" s="70"/>
      <c r="D14" s="71"/>
      <c r="E14" s="72">
        <f>B5+E5+F5-E13</f>
        <v>-10467.179999999993</v>
      </c>
      <c r="F14" s="73"/>
      <c r="G14" s="74"/>
    </row>
    <row r="15" spans="1:7" x14ac:dyDescent="0.3">
      <c r="A15" s="1"/>
      <c r="B15" s="1"/>
      <c r="C15" s="1"/>
      <c r="D15" s="1"/>
      <c r="E15" s="1"/>
      <c r="F15" s="1"/>
      <c r="G15" s="1"/>
    </row>
    <row r="16" spans="1:7" x14ac:dyDescent="0.3">
      <c r="A16" s="1"/>
      <c r="B16" s="1"/>
      <c r="C16" s="1"/>
      <c r="D16" s="1"/>
      <c r="E16" s="1"/>
      <c r="F16" s="1"/>
      <c r="G16" s="1"/>
    </row>
    <row r="17" spans="1:7" ht="19.5" hidden="1" thickBot="1" x14ac:dyDescent="0.35">
      <c r="A17" s="1"/>
      <c r="B17" s="75" t="s">
        <v>9</v>
      </c>
      <c r="C17" s="76"/>
      <c r="D17" s="76"/>
      <c r="E17" s="76"/>
      <c r="F17" s="76"/>
      <c r="G17" s="77"/>
    </row>
    <row r="18" spans="1:7" ht="57" hidden="1" thickBot="1" x14ac:dyDescent="0.35">
      <c r="A18" s="1"/>
      <c r="B18" s="30" t="s">
        <v>10</v>
      </c>
      <c r="C18" s="30"/>
      <c r="D18" s="112" t="s">
        <v>11</v>
      </c>
      <c r="E18" s="113"/>
      <c r="F18" s="31"/>
      <c r="G18" s="10" t="s">
        <v>12</v>
      </c>
    </row>
    <row r="19" spans="1:7" ht="19.5" hidden="1" thickBot="1" x14ac:dyDescent="0.35">
      <c r="A19" s="1"/>
      <c r="B19" s="32">
        <v>1766.2</v>
      </c>
      <c r="C19" s="32"/>
      <c r="D19" s="115">
        <f>B19*6.81*12</f>
        <v>144333.864</v>
      </c>
      <c r="E19" s="116"/>
      <c r="F19" s="33"/>
      <c r="G19" s="22"/>
    </row>
    <row r="20" spans="1:7" hidden="1" x14ac:dyDescent="0.3">
      <c r="A20" s="1"/>
      <c r="B20" s="1" t="s">
        <v>0</v>
      </c>
      <c r="C20" s="1"/>
      <c r="D20" s="1"/>
      <c r="E20" s="1"/>
      <c r="F20" s="34"/>
      <c r="G20" s="1"/>
    </row>
    <row r="21" spans="1:7" x14ac:dyDescent="0.3">
      <c r="A21" s="1"/>
      <c r="B21" s="68" t="s">
        <v>25</v>
      </c>
      <c r="C21" s="68"/>
      <c r="D21" s="68"/>
      <c r="E21" s="24"/>
      <c r="F21" s="1"/>
      <c r="G21" s="25"/>
    </row>
    <row r="22" spans="1:7" x14ac:dyDescent="0.3">
      <c r="A22" s="1"/>
      <c r="B22" s="68" t="s">
        <v>26</v>
      </c>
      <c r="C22" s="68"/>
      <c r="D22" s="68"/>
      <c r="E22" s="1"/>
      <c r="F22" s="1"/>
      <c r="G22" s="1" t="s">
        <v>27</v>
      </c>
    </row>
    <row r="24" spans="1:7" x14ac:dyDescent="0.3">
      <c r="E24" s="2" t="s">
        <v>0</v>
      </c>
    </row>
    <row r="27" spans="1:7" x14ac:dyDescent="0.3">
      <c r="E27" s="2" t="s">
        <v>0</v>
      </c>
    </row>
    <row r="28" spans="1:7" x14ac:dyDescent="0.3">
      <c r="G28" s="2" t="s">
        <v>0</v>
      </c>
    </row>
  </sheetData>
  <mergeCells count="20">
    <mergeCell ref="E13:G13"/>
    <mergeCell ref="B12:D12"/>
    <mergeCell ref="E12:G12"/>
    <mergeCell ref="B22:D22"/>
    <mergeCell ref="B14:D14"/>
    <mergeCell ref="E14:G14"/>
    <mergeCell ref="B17:G17"/>
    <mergeCell ref="D18:E18"/>
    <mergeCell ref="D19:E19"/>
    <mergeCell ref="B21:D21"/>
    <mergeCell ref="B13:D13"/>
    <mergeCell ref="B10:D10"/>
    <mergeCell ref="E10:G10"/>
    <mergeCell ref="B11:D11"/>
    <mergeCell ref="E11:G11"/>
    <mergeCell ref="B1:G1"/>
    <mergeCell ref="B3:G3"/>
    <mergeCell ref="B8:G8"/>
    <mergeCell ref="B9:D9"/>
    <mergeCell ref="E9:G9"/>
  </mergeCells>
  <phoneticPr fontId="7" type="noConversion"/>
  <pageMargins left="0" right="0" top="0" bottom="0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8"/>
  <sheetViews>
    <sheetView view="pageBreakPreview" zoomScale="60" zoomScaleNormal="100" workbookViewId="0">
      <selection activeCell="G5" sqref="G5"/>
    </sheetView>
  </sheetViews>
  <sheetFormatPr defaultColWidth="29.28515625" defaultRowHeight="18.75" x14ac:dyDescent="0.3"/>
  <cols>
    <col min="1" max="1" width="1.85546875" style="38" customWidth="1"/>
    <col min="2" max="2" width="29.28515625" style="38"/>
    <col min="3" max="3" width="25.85546875" style="38" customWidth="1"/>
    <col min="4" max="4" width="21.5703125" style="38" customWidth="1"/>
    <col min="5" max="5" width="21.85546875" style="38" customWidth="1"/>
    <col min="6" max="6" width="21.5703125" style="38" customWidth="1"/>
    <col min="7" max="7" width="24.42578125" style="38" customWidth="1"/>
    <col min="8" max="16384" width="29.28515625" style="38"/>
  </cols>
  <sheetData>
    <row r="1" spans="1:7" x14ac:dyDescent="0.3">
      <c r="A1" s="37" t="s">
        <v>0</v>
      </c>
      <c r="B1" s="82" t="s">
        <v>19</v>
      </c>
      <c r="C1" s="82"/>
      <c r="D1" s="82"/>
      <c r="E1" s="82"/>
      <c r="F1" s="82"/>
      <c r="G1" s="82"/>
    </row>
    <row r="2" spans="1:7" ht="19.5" thickBot="1" x14ac:dyDescent="0.35">
      <c r="A2" s="37"/>
      <c r="B2" s="39"/>
      <c r="C2" s="39"/>
      <c r="D2" s="39"/>
      <c r="E2" s="39"/>
      <c r="F2" s="39"/>
      <c r="G2" s="39"/>
    </row>
    <row r="3" spans="1:7" ht="19.5" thickBot="1" x14ac:dyDescent="0.35">
      <c r="A3" s="40"/>
      <c r="B3" s="75" t="s">
        <v>33</v>
      </c>
      <c r="C3" s="76"/>
      <c r="D3" s="76"/>
      <c r="E3" s="76"/>
      <c r="F3" s="76"/>
      <c r="G3" s="77"/>
    </row>
    <row r="4" spans="1:7" s="46" customFormat="1" ht="57" thickBot="1" x14ac:dyDescent="0.3">
      <c r="A4" s="41"/>
      <c r="B4" s="42" t="s">
        <v>1</v>
      </c>
      <c r="C4" s="42" t="s">
        <v>28</v>
      </c>
      <c r="D4" s="43" t="s">
        <v>2</v>
      </c>
      <c r="E4" s="43" t="s">
        <v>3</v>
      </c>
      <c r="F4" s="44" t="s">
        <v>4</v>
      </c>
      <c r="G4" s="45" t="s">
        <v>5</v>
      </c>
    </row>
    <row r="5" spans="1:7" s="46" customFormat="1" ht="19.5" thickBot="1" x14ac:dyDescent="0.35">
      <c r="A5" s="41"/>
      <c r="B5" s="47">
        <v>17661.73</v>
      </c>
      <c r="C5" s="48">
        <v>19512.2</v>
      </c>
      <c r="D5" s="49">
        <v>121233.18</v>
      </c>
      <c r="E5" s="50">
        <v>113237.95</v>
      </c>
      <c r="F5" s="51">
        <v>360</v>
      </c>
      <c r="G5" s="52">
        <f>D5-E5+C5</f>
        <v>27507.429999999997</v>
      </c>
    </row>
    <row r="6" spans="1:7" x14ac:dyDescent="0.3">
      <c r="A6" s="37"/>
      <c r="B6" s="37"/>
      <c r="C6" s="37"/>
      <c r="D6" s="53"/>
      <c r="E6" s="54"/>
      <c r="F6" s="55"/>
      <c r="G6" s="53"/>
    </row>
    <row r="7" spans="1:7" ht="19.5" thickBot="1" x14ac:dyDescent="0.35">
      <c r="A7" s="37"/>
      <c r="B7" s="37"/>
      <c r="C7" s="37"/>
      <c r="D7" s="37"/>
      <c r="E7" s="37"/>
      <c r="F7" s="37"/>
      <c r="G7" s="37"/>
    </row>
    <row r="8" spans="1:7" ht="19.5" thickBot="1" x14ac:dyDescent="0.35">
      <c r="A8" s="37"/>
      <c r="B8" s="84" t="s">
        <v>34</v>
      </c>
      <c r="C8" s="83"/>
      <c r="D8" s="83"/>
      <c r="E8" s="83"/>
      <c r="F8" s="83"/>
      <c r="G8" s="85"/>
    </row>
    <row r="9" spans="1:7" x14ac:dyDescent="0.3">
      <c r="A9" s="37"/>
      <c r="B9" s="106" t="s">
        <v>6</v>
      </c>
      <c r="C9" s="107"/>
      <c r="D9" s="108"/>
      <c r="E9" s="109" t="s">
        <v>7</v>
      </c>
      <c r="F9" s="110"/>
      <c r="G9" s="111"/>
    </row>
    <row r="10" spans="1:7" x14ac:dyDescent="0.3">
      <c r="A10" s="37"/>
      <c r="B10" s="92" t="s">
        <v>53</v>
      </c>
      <c r="C10" s="93"/>
      <c r="D10" s="94"/>
      <c r="E10" s="95">
        <v>87828.33</v>
      </c>
      <c r="F10" s="96"/>
      <c r="G10" s="97"/>
    </row>
    <row r="11" spans="1:7" x14ac:dyDescent="0.3">
      <c r="A11" s="37"/>
      <c r="B11" s="96"/>
      <c r="C11" s="96"/>
      <c r="D11" s="96"/>
      <c r="E11" s="118"/>
      <c r="F11" s="119"/>
      <c r="G11" s="119"/>
    </row>
    <row r="12" spans="1:7" x14ac:dyDescent="0.3">
      <c r="A12" s="37"/>
      <c r="B12" s="102"/>
      <c r="C12" s="93"/>
      <c r="D12" s="93"/>
      <c r="E12" s="103"/>
      <c r="F12" s="104"/>
      <c r="G12" s="105"/>
    </row>
    <row r="13" spans="1:7" x14ac:dyDescent="0.3">
      <c r="A13" s="37"/>
      <c r="B13" s="98" t="s">
        <v>8</v>
      </c>
      <c r="C13" s="99"/>
      <c r="D13" s="100"/>
      <c r="E13" s="117">
        <f>E10+E11</f>
        <v>87828.33</v>
      </c>
      <c r="F13" s="117"/>
      <c r="G13" s="117"/>
    </row>
    <row r="14" spans="1:7" ht="40.5" customHeight="1" thickBot="1" x14ac:dyDescent="0.35">
      <c r="A14" s="37"/>
      <c r="B14" s="69" t="s">
        <v>35</v>
      </c>
      <c r="C14" s="70"/>
      <c r="D14" s="71"/>
      <c r="E14" s="72">
        <f>B5+E5+F5-E13</f>
        <v>43431.349999999991</v>
      </c>
      <c r="F14" s="73"/>
      <c r="G14" s="74"/>
    </row>
    <row r="15" spans="1:7" x14ac:dyDescent="0.3">
      <c r="A15" s="37"/>
      <c r="B15" s="37"/>
      <c r="C15" s="37"/>
      <c r="D15" s="37"/>
      <c r="E15" s="37"/>
      <c r="F15" s="37"/>
      <c r="G15" s="37"/>
    </row>
    <row r="16" spans="1:7" x14ac:dyDescent="0.3">
      <c r="A16" s="37"/>
      <c r="B16" s="37"/>
      <c r="C16" s="37"/>
      <c r="D16" s="37"/>
      <c r="E16" s="37"/>
      <c r="F16" s="37"/>
      <c r="G16" s="37"/>
    </row>
    <row r="17" spans="1:7" ht="19.5" hidden="1" thickBot="1" x14ac:dyDescent="0.35">
      <c r="A17" s="37"/>
      <c r="B17" s="75" t="s">
        <v>9</v>
      </c>
      <c r="C17" s="76"/>
      <c r="D17" s="76"/>
      <c r="E17" s="76"/>
      <c r="F17" s="76"/>
      <c r="G17" s="77"/>
    </row>
    <row r="18" spans="1:7" ht="57" hidden="1" thickBot="1" x14ac:dyDescent="0.35">
      <c r="A18" s="37"/>
      <c r="B18" s="56" t="s">
        <v>10</v>
      </c>
      <c r="C18" s="56"/>
      <c r="D18" s="112" t="s">
        <v>11</v>
      </c>
      <c r="E18" s="113"/>
      <c r="F18" s="57"/>
      <c r="G18" s="58" t="s">
        <v>12</v>
      </c>
    </row>
    <row r="19" spans="1:7" ht="19.5" hidden="1" thickBot="1" x14ac:dyDescent="0.35">
      <c r="A19" s="37"/>
      <c r="B19" s="59">
        <v>1254.5</v>
      </c>
      <c r="C19" s="59"/>
      <c r="D19" s="115">
        <f>B19*6.81*12</f>
        <v>102517.73999999999</v>
      </c>
      <c r="E19" s="116"/>
      <c r="F19" s="60"/>
      <c r="G19" s="61"/>
    </row>
    <row r="20" spans="1:7" hidden="1" x14ac:dyDescent="0.3">
      <c r="A20" s="37"/>
      <c r="B20" s="37" t="s">
        <v>0</v>
      </c>
      <c r="C20" s="37"/>
      <c r="D20" s="37"/>
      <c r="E20" s="37"/>
      <c r="F20" s="34"/>
      <c r="G20" s="37"/>
    </row>
    <row r="21" spans="1:7" x14ac:dyDescent="0.3">
      <c r="A21" s="37"/>
      <c r="B21" s="68" t="s">
        <v>25</v>
      </c>
      <c r="C21" s="68"/>
      <c r="D21" s="68"/>
      <c r="E21" s="62"/>
      <c r="F21" s="37"/>
      <c r="G21" s="63"/>
    </row>
    <row r="22" spans="1:7" x14ac:dyDescent="0.3">
      <c r="A22" s="37"/>
      <c r="B22" s="68" t="s">
        <v>26</v>
      </c>
      <c r="C22" s="68"/>
      <c r="D22" s="68"/>
      <c r="E22" s="37"/>
      <c r="F22" s="37"/>
      <c r="G22" s="37" t="s">
        <v>27</v>
      </c>
    </row>
    <row r="24" spans="1:7" x14ac:dyDescent="0.3">
      <c r="E24" s="38" t="s">
        <v>0</v>
      </c>
    </row>
    <row r="26" spans="1:7" x14ac:dyDescent="0.3">
      <c r="D26" s="38" t="s">
        <v>0</v>
      </c>
    </row>
    <row r="27" spans="1:7" x14ac:dyDescent="0.3">
      <c r="E27" s="38" t="s">
        <v>0</v>
      </c>
    </row>
    <row r="28" spans="1:7" x14ac:dyDescent="0.3">
      <c r="G28" s="38" t="s">
        <v>0</v>
      </c>
    </row>
  </sheetData>
  <mergeCells count="20">
    <mergeCell ref="B22:D22"/>
    <mergeCell ref="B14:D14"/>
    <mergeCell ref="E14:G14"/>
    <mergeCell ref="B17:G17"/>
    <mergeCell ref="D18:E18"/>
    <mergeCell ref="D19:E19"/>
    <mergeCell ref="B21:D21"/>
    <mergeCell ref="B11:D11"/>
    <mergeCell ref="E11:G11"/>
    <mergeCell ref="B12:D12"/>
    <mergeCell ref="E12:G12"/>
    <mergeCell ref="B13:D13"/>
    <mergeCell ref="E13:G13"/>
    <mergeCell ref="B10:D10"/>
    <mergeCell ref="E10:G10"/>
    <mergeCell ref="B1:G1"/>
    <mergeCell ref="B3:G3"/>
    <mergeCell ref="B8:G8"/>
    <mergeCell ref="B9:D9"/>
    <mergeCell ref="E9:G9"/>
  </mergeCells>
  <phoneticPr fontId="7" type="noConversion"/>
  <pageMargins left="0" right="0" top="0" bottom="0" header="0.31496062992125984" footer="0.31496062992125984"/>
  <pageSetup paperSize="9" scale="9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8"/>
  <sheetViews>
    <sheetView view="pageBreakPreview" zoomScale="60" zoomScaleNormal="100" workbookViewId="0">
      <selection activeCell="D16" sqref="D16"/>
    </sheetView>
  </sheetViews>
  <sheetFormatPr defaultColWidth="29.28515625" defaultRowHeight="18.75" x14ac:dyDescent="0.3"/>
  <cols>
    <col min="1" max="1" width="2.28515625" style="2" customWidth="1"/>
    <col min="2" max="2" width="29.28515625" style="2"/>
    <col min="3" max="3" width="25.7109375" style="2" customWidth="1"/>
    <col min="4" max="4" width="17.7109375" style="2" customWidth="1"/>
    <col min="5" max="6" width="22" style="2" customWidth="1"/>
    <col min="7" max="7" width="24.42578125" style="2" customWidth="1"/>
    <col min="8" max="16384" width="29.28515625" style="2"/>
  </cols>
  <sheetData>
    <row r="1" spans="1:7" x14ac:dyDescent="0.3">
      <c r="A1" s="1" t="s">
        <v>0</v>
      </c>
      <c r="B1" s="82" t="s">
        <v>20</v>
      </c>
      <c r="C1" s="82"/>
      <c r="D1" s="82"/>
      <c r="E1" s="82"/>
      <c r="F1" s="82"/>
      <c r="G1" s="82"/>
    </row>
    <row r="2" spans="1:7" ht="19.5" thickBot="1" x14ac:dyDescent="0.35">
      <c r="A2" s="1"/>
      <c r="B2" s="3"/>
      <c r="C2" s="3"/>
      <c r="D2" s="3"/>
      <c r="E2" s="3"/>
      <c r="F2" s="3"/>
      <c r="G2" s="3"/>
    </row>
    <row r="3" spans="1:7" ht="19.5" thickBot="1" x14ac:dyDescent="0.35">
      <c r="A3" s="4"/>
      <c r="B3" s="75" t="s">
        <v>33</v>
      </c>
      <c r="C3" s="76"/>
      <c r="D3" s="76"/>
      <c r="E3" s="76"/>
      <c r="F3" s="76"/>
      <c r="G3" s="77"/>
    </row>
    <row r="4" spans="1:7" s="11" customFormat="1" ht="57" thickBot="1" x14ac:dyDescent="0.3">
      <c r="A4" s="5"/>
      <c r="B4" s="6" t="s">
        <v>1</v>
      </c>
      <c r="C4" s="6" t="s">
        <v>28</v>
      </c>
      <c r="D4" s="9" t="s">
        <v>2</v>
      </c>
      <c r="E4" s="9" t="s">
        <v>3</v>
      </c>
      <c r="F4" s="9" t="s">
        <v>4</v>
      </c>
      <c r="G4" s="10" t="s">
        <v>5</v>
      </c>
    </row>
    <row r="5" spans="1:7" s="11" customFormat="1" ht="19.5" thickBot="1" x14ac:dyDescent="0.35">
      <c r="A5" s="5"/>
      <c r="B5" s="12">
        <v>50205.98</v>
      </c>
      <c r="C5" s="13">
        <v>31146.81</v>
      </c>
      <c r="D5" s="14">
        <v>181086.48</v>
      </c>
      <c r="E5" s="15">
        <v>177832.76</v>
      </c>
      <c r="F5" s="16">
        <v>4290</v>
      </c>
      <c r="G5" s="17">
        <f>D5-E5+C5</f>
        <v>34400.53</v>
      </c>
    </row>
    <row r="6" spans="1:7" x14ac:dyDescent="0.3">
      <c r="A6" s="1"/>
      <c r="B6" s="1"/>
      <c r="C6" s="1"/>
      <c r="D6" s="18"/>
      <c r="E6" s="19"/>
      <c r="F6" s="20"/>
      <c r="G6" s="18"/>
    </row>
    <row r="7" spans="1:7" ht="19.5" thickBot="1" x14ac:dyDescent="0.35">
      <c r="A7" s="1"/>
      <c r="B7" s="1"/>
      <c r="C7" s="1"/>
      <c r="D7" s="1"/>
      <c r="E7" s="1"/>
      <c r="F7" s="1"/>
      <c r="G7" s="1"/>
    </row>
    <row r="8" spans="1:7" ht="19.5" thickBot="1" x14ac:dyDescent="0.35">
      <c r="A8" s="1"/>
      <c r="B8" s="84" t="s">
        <v>34</v>
      </c>
      <c r="C8" s="83"/>
      <c r="D8" s="83"/>
      <c r="E8" s="83"/>
      <c r="F8" s="83"/>
      <c r="G8" s="85"/>
    </row>
    <row r="9" spans="1:7" x14ac:dyDescent="0.3">
      <c r="A9" s="1"/>
      <c r="B9" s="86" t="s">
        <v>6</v>
      </c>
      <c r="C9" s="87"/>
      <c r="D9" s="88"/>
      <c r="E9" s="89" t="s">
        <v>7</v>
      </c>
      <c r="F9" s="90"/>
      <c r="G9" s="91"/>
    </row>
    <row r="10" spans="1:7" x14ac:dyDescent="0.3">
      <c r="A10" s="1"/>
      <c r="B10" s="92" t="s">
        <v>54</v>
      </c>
      <c r="C10" s="93"/>
      <c r="D10" s="94"/>
      <c r="E10" s="95">
        <v>68493.850000000006</v>
      </c>
      <c r="F10" s="96"/>
      <c r="G10" s="97"/>
    </row>
    <row r="11" spans="1:7" x14ac:dyDescent="0.3">
      <c r="A11" s="1"/>
      <c r="B11" s="102"/>
      <c r="C11" s="93"/>
      <c r="D11" s="93"/>
      <c r="E11" s="96"/>
      <c r="F11" s="96"/>
      <c r="G11" s="96"/>
    </row>
    <row r="12" spans="1:7" x14ac:dyDescent="0.3">
      <c r="A12" s="1"/>
      <c r="B12" s="102"/>
      <c r="C12" s="93"/>
      <c r="D12" s="93"/>
      <c r="E12" s="103"/>
      <c r="F12" s="104"/>
      <c r="G12" s="105"/>
    </row>
    <row r="13" spans="1:7" x14ac:dyDescent="0.3">
      <c r="A13" s="1"/>
      <c r="B13" s="98" t="s">
        <v>8</v>
      </c>
      <c r="C13" s="99"/>
      <c r="D13" s="100"/>
      <c r="E13" s="117">
        <f>E10+E11+E12</f>
        <v>68493.850000000006</v>
      </c>
      <c r="F13" s="117"/>
      <c r="G13" s="117"/>
    </row>
    <row r="14" spans="1:7" ht="45" customHeight="1" thickBot="1" x14ac:dyDescent="0.35">
      <c r="A14" s="1"/>
      <c r="B14" s="69" t="s">
        <v>35</v>
      </c>
      <c r="C14" s="70"/>
      <c r="D14" s="71"/>
      <c r="E14" s="72">
        <f>B5+E5+F5-E13</f>
        <v>163834.89000000001</v>
      </c>
      <c r="F14" s="73"/>
      <c r="G14" s="74"/>
    </row>
    <row r="15" spans="1:7" x14ac:dyDescent="0.3">
      <c r="A15" s="1"/>
      <c r="B15" s="1"/>
      <c r="C15" s="1"/>
      <c r="D15" s="1"/>
      <c r="E15" s="1"/>
      <c r="F15" s="18"/>
      <c r="G15" s="1"/>
    </row>
    <row r="16" spans="1:7" x14ac:dyDescent="0.3">
      <c r="A16" s="1"/>
      <c r="B16" s="1"/>
      <c r="C16" s="1"/>
      <c r="D16" s="1"/>
      <c r="E16" s="1"/>
      <c r="F16" s="1"/>
      <c r="G16" s="1"/>
    </row>
    <row r="17" spans="1:7" ht="19.5" hidden="1" thickBot="1" x14ac:dyDescent="0.35">
      <c r="A17" s="1"/>
      <c r="B17" s="75" t="s">
        <v>9</v>
      </c>
      <c r="C17" s="76"/>
      <c r="D17" s="76"/>
      <c r="E17" s="76"/>
      <c r="F17" s="76"/>
      <c r="G17" s="77"/>
    </row>
    <row r="18" spans="1:7" ht="57" hidden="1" thickBot="1" x14ac:dyDescent="0.35">
      <c r="A18" s="1"/>
      <c r="B18" s="30" t="s">
        <v>10</v>
      </c>
      <c r="C18" s="30"/>
      <c r="D18" s="112" t="s">
        <v>11</v>
      </c>
      <c r="E18" s="113"/>
      <c r="F18" s="31"/>
      <c r="G18" s="10" t="s">
        <v>12</v>
      </c>
    </row>
    <row r="19" spans="1:7" ht="19.5" hidden="1" thickBot="1" x14ac:dyDescent="0.35">
      <c r="A19" s="1"/>
      <c r="B19" s="32">
        <v>1871.7</v>
      </c>
      <c r="C19" s="32"/>
      <c r="D19" s="115">
        <f>B19*6.81*12</f>
        <v>152955.32399999999</v>
      </c>
      <c r="E19" s="116"/>
      <c r="F19" s="33"/>
      <c r="G19" s="22"/>
    </row>
    <row r="20" spans="1:7" hidden="1" x14ac:dyDescent="0.3">
      <c r="A20" s="1"/>
      <c r="B20" s="1" t="s">
        <v>0</v>
      </c>
      <c r="C20" s="1"/>
      <c r="D20" s="1"/>
      <c r="E20" s="1"/>
      <c r="F20" s="34"/>
      <c r="G20" s="1"/>
    </row>
    <row r="21" spans="1:7" x14ac:dyDescent="0.3">
      <c r="A21" s="1"/>
      <c r="B21" s="68" t="s">
        <v>25</v>
      </c>
      <c r="C21" s="68"/>
      <c r="D21" s="68"/>
      <c r="E21" s="24"/>
      <c r="F21" s="1"/>
      <c r="G21" s="25"/>
    </row>
    <row r="22" spans="1:7" x14ac:dyDescent="0.3">
      <c r="A22" s="1"/>
      <c r="B22" s="68" t="s">
        <v>26</v>
      </c>
      <c r="C22" s="68"/>
      <c r="D22" s="68"/>
      <c r="E22" s="1"/>
      <c r="F22" s="1"/>
      <c r="G22" s="1" t="s">
        <v>27</v>
      </c>
    </row>
    <row r="24" spans="1:7" x14ac:dyDescent="0.3">
      <c r="E24" s="2" t="s">
        <v>0</v>
      </c>
    </row>
    <row r="27" spans="1:7" x14ac:dyDescent="0.3">
      <c r="E27" s="2" t="s">
        <v>0</v>
      </c>
    </row>
    <row r="28" spans="1:7" x14ac:dyDescent="0.3">
      <c r="G28" s="2" t="s">
        <v>0</v>
      </c>
    </row>
  </sheetData>
  <mergeCells count="20">
    <mergeCell ref="E13:G13"/>
    <mergeCell ref="B12:D12"/>
    <mergeCell ref="E12:G12"/>
    <mergeCell ref="B22:D22"/>
    <mergeCell ref="B14:D14"/>
    <mergeCell ref="E14:G14"/>
    <mergeCell ref="B17:G17"/>
    <mergeCell ref="D18:E18"/>
    <mergeCell ref="D19:E19"/>
    <mergeCell ref="B21:D21"/>
    <mergeCell ref="B13:D13"/>
    <mergeCell ref="B10:D10"/>
    <mergeCell ref="E10:G10"/>
    <mergeCell ref="B11:D11"/>
    <mergeCell ref="E11:G11"/>
    <mergeCell ref="B1:G1"/>
    <mergeCell ref="B3:G3"/>
    <mergeCell ref="B8:G8"/>
    <mergeCell ref="B9:D9"/>
    <mergeCell ref="E9:G9"/>
  </mergeCells>
  <phoneticPr fontId="7" type="noConversion"/>
  <pageMargins left="0" right="0" top="0" bottom="0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8"/>
  <sheetViews>
    <sheetView view="pageBreakPreview" zoomScale="60" zoomScaleNormal="100" workbookViewId="0">
      <selection activeCell="B6" sqref="B6"/>
    </sheetView>
  </sheetViews>
  <sheetFormatPr defaultColWidth="29.28515625" defaultRowHeight="18.75" x14ac:dyDescent="0.3"/>
  <cols>
    <col min="1" max="1" width="1.7109375" style="2" customWidth="1"/>
    <col min="2" max="2" width="29.28515625" style="2"/>
    <col min="3" max="3" width="24.5703125" style="2" customWidth="1"/>
    <col min="4" max="4" width="16.85546875" style="2" customWidth="1"/>
    <col min="5" max="5" width="23.140625" style="2" customWidth="1"/>
    <col min="6" max="6" width="23.42578125" style="2" customWidth="1"/>
    <col min="7" max="7" width="23.7109375" style="2" customWidth="1"/>
    <col min="8" max="16384" width="29.28515625" style="2"/>
  </cols>
  <sheetData>
    <row r="1" spans="1:7" x14ac:dyDescent="0.3">
      <c r="A1" s="1" t="s">
        <v>0</v>
      </c>
      <c r="B1" s="82" t="s">
        <v>21</v>
      </c>
      <c r="C1" s="82"/>
      <c r="D1" s="82"/>
      <c r="E1" s="82"/>
      <c r="F1" s="82"/>
      <c r="G1" s="82"/>
    </row>
    <row r="2" spans="1:7" ht="19.5" thickBot="1" x14ac:dyDescent="0.35">
      <c r="A2" s="1"/>
      <c r="B2" s="3"/>
      <c r="C2" s="3"/>
      <c r="D2" s="3"/>
      <c r="E2" s="3"/>
      <c r="F2" s="3"/>
      <c r="G2" s="3"/>
    </row>
    <row r="3" spans="1:7" ht="19.5" thickBot="1" x14ac:dyDescent="0.35">
      <c r="A3" s="4"/>
      <c r="B3" s="75" t="s">
        <v>33</v>
      </c>
      <c r="C3" s="76"/>
      <c r="D3" s="76"/>
      <c r="E3" s="76"/>
      <c r="F3" s="76"/>
      <c r="G3" s="77"/>
    </row>
    <row r="4" spans="1:7" s="11" customFormat="1" ht="57" thickBot="1" x14ac:dyDescent="0.3">
      <c r="A4" s="5"/>
      <c r="B4" s="6" t="s">
        <v>1</v>
      </c>
      <c r="C4" s="6" t="s">
        <v>28</v>
      </c>
      <c r="D4" s="9" t="s">
        <v>2</v>
      </c>
      <c r="E4" s="9" t="s">
        <v>3</v>
      </c>
      <c r="F4" s="9" t="s">
        <v>4</v>
      </c>
      <c r="G4" s="10" t="s">
        <v>5</v>
      </c>
    </row>
    <row r="5" spans="1:7" s="11" customFormat="1" ht="19.5" thickBot="1" x14ac:dyDescent="0.35">
      <c r="A5" s="5"/>
      <c r="B5" s="12">
        <v>73857.72</v>
      </c>
      <c r="C5" s="13">
        <v>56722.49</v>
      </c>
      <c r="D5" s="14">
        <v>92755.62</v>
      </c>
      <c r="E5" s="15">
        <v>93882.07</v>
      </c>
      <c r="F5" s="16">
        <v>0</v>
      </c>
      <c r="G5" s="17">
        <f>D5-E5+C5</f>
        <v>55596.039999999986</v>
      </c>
    </row>
    <row r="6" spans="1:7" x14ac:dyDescent="0.3">
      <c r="A6" s="1"/>
      <c r="B6" s="1"/>
      <c r="C6" s="1"/>
      <c r="D6" s="18"/>
      <c r="E6" s="19"/>
      <c r="F6" s="20"/>
      <c r="G6" s="18"/>
    </row>
    <row r="7" spans="1:7" ht="19.5" thickBot="1" x14ac:dyDescent="0.35">
      <c r="A7" s="1"/>
      <c r="B7" s="1"/>
      <c r="C7" s="1"/>
      <c r="D7" s="1"/>
      <c r="E7" s="1"/>
      <c r="F7" s="1"/>
      <c r="G7" s="1"/>
    </row>
    <row r="8" spans="1:7" ht="19.5" thickBot="1" x14ac:dyDescent="0.35">
      <c r="A8" s="1"/>
      <c r="B8" s="84" t="s">
        <v>34</v>
      </c>
      <c r="C8" s="83"/>
      <c r="D8" s="83"/>
      <c r="E8" s="83"/>
      <c r="F8" s="83"/>
      <c r="G8" s="85"/>
    </row>
    <row r="9" spans="1:7" x14ac:dyDescent="0.3">
      <c r="A9" s="1"/>
      <c r="B9" s="86" t="s">
        <v>6</v>
      </c>
      <c r="C9" s="87"/>
      <c r="D9" s="88"/>
      <c r="E9" s="89" t="s">
        <v>7</v>
      </c>
      <c r="F9" s="90"/>
      <c r="G9" s="91"/>
    </row>
    <row r="10" spans="1:7" x14ac:dyDescent="0.3">
      <c r="A10" s="1"/>
      <c r="B10" s="92" t="s">
        <v>55</v>
      </c>
      <c r="C10" s="93"/>
      <c r="D10" s="94"/>
      <c r="E10" s="95">
        <v>259168.43</v>
      </c>
      <c r="F10" s="96"/>
      <c r="G10" s="97"/>
    </row>
    <row r="11" spans="1:7" x14ac:dyDescent="0.3">
      <c r="A11" s="1"/>
      <c r="B11" s="102" t="s">
        <v>56</v>
      </c>
      <c r="C11" s="93"/>
      <c r="D11" s="93"/>
      <c r="E11" s="96">
        <v>19948.2</v>
      </c>
      <c r="F11" s="96"/>
      <c r="G11" s="96"/>
    </row>
    <row r="12" spans="1:7" x14ac:dyDescent="0.3">
      <c r="A12" s="1"/>
      <c r="B12" s="102"/>
      <c r="C12" s="93"/>
      <c r="D12" s="93"/>
      <c r="E12" s="103"/>
      <c r="F12" s="104"/>
      <c r="G12" s="105"/>
    </row>
    <row r="13" spans="1:7" x14ac:dyDescent="0.3">
      <c r="A13" s="1"/>
      <c r="B13" s="98" t="s">
        <v>8</v>
      </c>
      <c r="C13" s="99"/>
      <c r="D13" s="100"/>
      <c r="E13" s="101">
        <f>E10+E11+E12</f>
        <v>279116.63</v>
      </c>
      <c r="F13" s="101"/>
      <c r="G13" s="101"/>
    </row>
    <row r="14" spans="1:7" ht="40.5" customHeight="1" thickBot="1" x14ac:dyDescent="0.35">
      <c r="A14" s="1"/>
      <c r="B14" s="69" t="s">
        <v>35</v>
      </c>
      <c r="C14" s="70"/>
      <c r="D14" s="71"/>
      <c r="E14" s="72">
        <f>B5+E5+F5-E13</f>
        <v>-111376.84</v>
      </c>
      <c r="F14" s="73"/>
      <c r="G14" s="74"/>
    </row>
    <row r="15" spans="1:7" x14ac:dyDescent="0.3">
      <c r="A15" s="1"/>
      <c r="B15" s="1"/>
      <c r="C15" s="1"/>
      <c r="D15" s="1"/>
      <c r="E15" s="1"/>
      <c r="F15" s="1"/>
      <c r="G15" s="1"/>
    </row>
    <row r="16" spans="1:7" x14ac:dyDescent="0.3">
      <c r="A16" s="1"/>
      <c r="B16" s="1"/>
      <c r="C16" s="1"/>
      <c r="D16" s="1"/>
      <c r="E16" s="1"/>
      <c r="F16" s="1"/>
      <c r="G16" s="1"/>
    </row>
    <row r="17" spans="1:7" ht="19.5" hidden="1" thickBot="1" x14ac:dyDescent="0.35">
      <c r="A17" s="1"/>
      <c r="B17" s="75" t="s">
        <v>9</v>
      </c>
      <c r="C17" s="76"/>
      <c r="D17" s="76"/>
      <c r="E17" s="76"/>
      <c r="F17" s="76"/>
      <c r="G17" s="77"/>
    </row>
    <row r="18" spans="1:7" ht="57" hidden="1" thickBot="1" x14ac:dyDescent="0.35">
      <c r="A18" s="1"/>
      <c r="B18" s="6" t="s">
        <v>10</v>
      </c>
      <c r="C18" s="6"/>
      <c r="D18" s="78" t="s">
        <v>11</v>
      </c>
      <c r="E18" s="79"/>
      <c r="F18" s="8"/>
      <c r="G18" s="10" t="s">
        <v>12</v>
      </c>
    </row>
    <row r="19" spans="1:7" ht="19.5" hidden="1" thickBot="1" x14ac:dyDescent="0.35">
      <c r="A19" s="1"/>
      <c r="B19" s="21">
        <v>976.1</v>
      </c>
      <c r="C19" s="21"/>
      <c r="D19" s="80">
        <f>B19*6.81*12</f>
        <v>79766.891999999993</v>
      </c>
      <c r="E19" s="81"/>
      <c r="F19" s="15"/>
      <c r="G19" s="22"/>
    </row>
    <row r="20" spans="1:7" hidden="1" x14ac:dyDescent="0.3">
      <c r="A20" s="1"/>
      <c r="B20" s="1" t="s">
        <v>0</v>
      </c>
      <c r="C20" s="1"/>
      <c r="D20" s="1"/>
      <c r="E20" s="1"/>
      <c r="F20" s="23"/>
      <c r="G20" s="1"/>
    </row>
    <row r="21" spans="1:7" x14ac:dyDescent="0.3">
      <c r="A21" s="1"/>
      <c r="B21" s="68" t="s">
        <v>25</v>
      </c>
      <c r="C21" s="68"/>
      <c r="D21" s="68"/>
      <c r="E21" s="24"/>
      <c r="F21" s="1"/>
      <c r="G21" s="25"/>
    </row>
    <row r="22" spans="1:7" x14ac:dyDescent="0.3">
      <c r="A22" s="1"/>
      <c r="B22" s="68" t="s">
        <v>26</v>
      </c>
      <c r="C22" s="68"/>
      <c r="D22" s="68"/>
      <c r="E22" s="1"/>
      <c r="F22" s="1"/>
      <c r="G22" s="1" t="s">
        <v>27</v>
      </c>
    </row>
    <row r="24" spans="1:7" x14ac:dyDescent="0.3">
      <c r="E24" s="2" t="s">
        <v>0</v>
      </c>
    </row>
    <row r="27" spans="1:7" x14ac:dyDescent="0.3">
      <c r="E27" s="2" t="s">
        <v>0</v>
      </c>
    </row>
    <row r="28" spans="1:7" x14ac:dyDescent="0.3">
      <c r="G28" s="2" t="s">
        <v>0</v>
      </c>
    </row>
  </sheetData>
  <mergeCells count="20">
    <mergeCell ref="E13:G13"/>
    <mergeCell ref="B12:D12"/>
    <mergeCell ref="E12:G12"/>
    <mergeCell ref="B22:D22"/>
    <mergeCell ref="B14:D14"/>
    <mergeCell ref="E14:G14"/>
    <mergeCell ref="B17:G17"/>
    <mergeCell ref="D18:E18"/>
    <mergeCell ref="D19:E19"/>
    <mergeCell ref="B21:D21"/>
    <mergeCell ref="B13:D13"/>
    <mergeCell ref="B10:D10"/>
    <mergeCell ref="E10:G10"/>
    <mergeCell ref="B11:D11"/>
    <mergeCell ref="E11:G11"/>
    <mergeCell ref="B1:G1"/>
    <mergeCell ref="B3:G3"/>
    <mergeCell ref="B8:G8"/>
    <mergeCell ref="B9:D9"/>
    <mergeCell ref="E9:G9"/>
  </mergeCells>
  <phoneticPr fontId="7" type="noConversion"/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6</vt:i4>
      </vt:variant>
    </vt:vector>
  </HeadingPairs>
  <TitlesOfParts>
    <vt:vector size="23" baseType="lpstr">
      <vt:lpstr>Влад 21</vt:lpstr>
      <vt:lpstr>Влад 31</vt:lpstr>
      <vt:lpstr>КМарк 37</vt:lpstr>
      <vt:lpstr>Аксак 17</vt:lpstr>
      <vt:lpstr>Агиб 9</vt:lpstr>
      <vt:lpstr>Агиб 11</vt:lpstr>
      <vt:lpstr>Агиб 42А</vt:lpstr>
      <vt:lpstr>Маяков 20</vt:lpstr>
      <vt:lpstr>Самарс 192</vt:lpstr>
      <vt:lpstr>Самар 199</vt:lpstr>
      <vt:lpstr>Самар 201А</vt:lpstr>
      <vt:lpstr>Самар 270</vt:lpstr>
      <vt:lpstr>Красноар 143</vt:lpstr>
      <vt:lpstr>Колх.пер. 3</vt:lpstr>
      <vt:lpstr>Черноре 27А</vt:lpstr>
      <vt:lpstr>Л Толстого 121 </vt:lpstr>
      <vt:lpstr>Спортивная 14</vt:lpstr>
      <vt:lpstr>'Агиб 9'!Область_печати</vt:lpstr>
      <vt:lpstr>'Влад 31'!Область_печати</vt:lpstr>
      <vt:lpstr>'КМарк 37'!Область_печати</vt:lpstr>
      <vt:lpstr>'Колх.пер. 3'!Область_печати</vt:lpstr>
      <vt:lpstr>'Красноар 143'!Область_печати</vt:lpstr>
      <vt:lpstr>'Черноре 27А'!Область_печати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wvikulya1968@mail.ru</dc:creator>
  <cp:lastModifiedBy>Елена</cp:lastModifiedBy>
  <cp:lastPrinted>2025-03-24T10:20:44Z</cp:lastPrinted>
  <dcterms:created xsi:type="dcterms:W3CDTF">2020-12-10T06:28:28Z</dcterms:created>
  <dcterms:modified xsi:type="dcterms:W3CDTF">2025-03-24T10:20:47Z</dcterms:modified>
</cp:coreProperties>
</file>